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bjednávka ubytování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   </t>
        </r>
        <r>
          <rPr>
            <b/>
            <sz val="10"/>
            <color indexed="10"/>
            <rFont val="Arial"/>
            <family val="2"/>
          </rPr>
          <t>UPOZORNĚNÍ !
 Vyplne v počitači a odeslete mailem v Excelu.</t>
        </r>
      </text>
    </comment>
    <comment ref="G9" authorId="0">
      <text>
        <r>
          <rPr>
            <b/>
            <sz val="10"/>
            <color indexed="10"/>
            <rFont val="Tahoma"/>
            <family val="2"/>
          </rPr>
          <t>Zde napište den nastupu!</t>
        </r>
      </text>
    </comment>
    <comment ref="N9" authorId="0">
      <text>
        <r>
          <rPr>
            <b/>
            <sz val="10"/>
            <color indexed="10"/>
            <rFont val="Tahoma"/>
            <family val="2"/>
          </rPr>
          <t xml:space="preserve">Zde napište den odjezdu!
 </t>
        </r>
      </text>
    </comment>
    <comment ref="Q11" authorId="0">
      <text>
        <r>
          <rPr>
            <b/>
            <sz val="9"/>
            <color indexed="53"/>
            <rFont val="Tahoma"/>
            <family val="2"/>
          </rPr>
          <t xml:space="preserve">Dle nařízení GDPR je pro děti do 16 let potřebný souhlas zákonného zástupce ze zpracovaním osobních údajů.
</t>
        </r>
      </text>
    </comment>
    <comment ref="T11" authorId="0">
      <text>
        <r>
          <rPr>
            <b/>
            <sz val="9"/>
            <color indexed="53"/>
            <rFont val="Tahoma"/>
            <family val="2"/>
          </rPr>
          <t xml:space="preserve">Prosím zadejte ve formátu
DD/MM/RRRR
</t>
        </r>
      </text>
    </comment>
    <comment ref="X11" authorId="0">
      <text>
        <r>
          <rPr>
            <b/>
            <sz val="8"/>
            <color indexed="10"/>
            <rFont val="Tahoma"/>
            <family val="2"/>
          </rPr>
          <t xml:space="preserve">Pokud chcete pojištění vyberte:
</t>
        </r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LV</t>
        </r>
        <r>
          <rPr>
            <b/>
            <sz val="10"/>
            <color indexed="10"/>
            <rFont val="Tahoma"/>
            <family val="2"/>
          </rPr>
          <t xml:space="preserve"> = základní
</t>
        </r>
      </text>
    </comment>
    <comment ref="AB11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Pokud chcete stravu, vyberte:
</t>
        </r>
        <r>
          <rPr>
            <b/>
            <sz val="10"/>
            <color indexed="8"/>
            <rFont val="Tahoma"/>
            <family val="2"/>
          </rPr>
          <t>PL</t>
        </r>
        <r>
          <rPr>
            <b/>
            <sz val="10"/>
            <color indexed="10"/>
            <rFont val="Tahoma"/>
            <family val="2"/>
          </rPr>
          <t xml:space="preserve"> = polopenze
</t>
        </r>
        <r>
          <rPr>
            <b/>
            <sz val="10"/>
            <color indexed="8"/>
            <rFont val="Tahoma"/>
            <family val="2"/>
          </rPr>
          <t>PP</t>
        </r>
        <r>
          <rPr>
            <b/>
            <sz val="10"/>
            <color indexed="10"/>
            <rFont val="Tahoma"/>
            <family val="2"/>
          </rPr>
          <t xml:space="preserve"> = plná penze
</t>
        </r>
        <r>
          <rPr>
            <b/>
            <sz val="10"/>
            <color indexed="8"/>
            <rFont val="Tahoma"/>
            <family val="2"/>
          </rPr>
          <t>ne</t>
        </r>
        <r>
          <rPr>
            <b/>
            <sz val="10"/>
            <color indexed="10"/>
            <rFont val="Tahoma"/>
            <family val="2"/>
          </rPr>
          <t xml:space="preserve"> = bez stravy</t>
        </r>
      </text>
    </comment>
    <comment ref="Q15" authorId="0">
      <text>
        <r>
          <rPr>
            <b/>
            <sz val="9"/>
            <color indexed="53"/>
            <rFont val="Tahoma"/>
            <family val="2"/>
          </rPr>
          <t xml:space="preserve">Dle nařízení GDPR je pro děti do 16 let potřebný souhlas zákonného zástupce ze zpracovaním osobních údajů.
</t>
        </r>
      </text>
    </comment>
    <comment ref="T15" authorId="0">
      <text>
        <r>
          <rPr>
            <b/>
            <sz val="9"/>
            <color indexed="53"/>
            <rFont val="Tahoma"/>
            <family val="2"/>
          </rPr>
          <t xml:space="preserve">Prosím zadejte ve formátu
DD/MM/RRRR
</t>
        </r>
      </text>
    </comment>
    <comment ref="X15" authorId="0">
      <text>
        <r>
          <rPr>
            <b/>
            <sz val="8"/>
            <color indexed="10"/>
            <rFont val="Tahoma"/>
            <family val="2"/>
          </rPr>
          <t xml:space="preserve">Pokud chcete pojištění vyberte:
</t>
        </r>
        <r>
          <rPr>
            <b/>
            <sz val="10"/>
            <color indexed="10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LV</t>
        </r>
        <r>
          <rPr>
            <b/>
            <sz val="10"/>
            <color indexed="10"/>
            <rFont val="Tahoma"/>
            <family val="2"/>
          </rPr>
          <t xml:space="preserve"> = základní
</t>
        </r>
      </text>
    </comment>
    <comment ref="AB15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Pokud chcete stravu, vyberte:
</t>
        </r>
        <r>
          <rPr>
            <b/>
            <sz val="10"/>
            <color indexed="8"/>
            <rFont val="Tahoma"/>
            <family val="2"/>
          </rPr>
          <t>PL</t>
        </r>
        <r>
          <rPr>
            <b/>
            <sz val="10"/>
            <color indexed="10"/>
            <rFont val="Tahoma"/>
            <family val="2"/>
          </rPr>
          <t xml:space="preserve"> = polopenze
</t>
        </r>
        <r>
          <rPr>
            <b/>
            <sz val="10"/>
            <color indexed="8"/>
            <rFont val="Tahoma"/>
            <family val="2"/>
          </rPr>
          <t>PP</t>
        </r>
        <r>
          <rPr>
            <b/>
            <sz val="10"/>
            <color indexed="10"/>
            <rFont val="Tahoma"/>
            <family val="2"/>
          </rPr>
          <t xml:space="preserve"> = plná penze
</t>
        </r>
        <r>
          <rPr>
            <b/>
            <sz val="10"/>
            <color indexed="8"/>
            <rFont val="Tahoma"/>
            <family val="2"/>
          </rPr>
          <t>ne</t>
        </r>
        <r>
          <rPr>
            <b/>
            <sz val="10"/>
            <color indexed="10"/>
            <rFont val="Tahoma"/>
            <family val="2"/>
          </rPr>
          <t xml:space="preserve"> = bez stravy</t>
        </r>
      </text>
    </comment>
    <comment ref="F24" authorId="0">
      <text>
        <r>
          <rPr>
            <b/>
            <sz val="8"/>
            <color indexed="8"/>
            <rFont val="Tahoma"/>
            <family val="2"/>
          </rPr>
          <t xml:space="preserve">Ivo:
</t>
        </r>
        <r>
          <rPr>
            <b/>
            <sz val="10"/>
            <color indexed="10"/>
            <rFont val="Arial"/>
            <family val="2"/>
          </rPr>
          <t>Zde napište cenu ubytování
(cena za apartmán z ceníku násobena počtem nocí)</t>
        </r>
      </text>
    </comment>
    <comment ref="F25" authorId="0">
      <text>
        <r>
          <rPr>
            <b/>
            <sz val="9"/>
            <color indexed="53"/>
            <rFont val="Tahoma"/>
            <family val="2"/>
          </rPr>
          <t xml:space="preserve">počet nocí násobený počtem objednaných jídel
</t>
        </r>
      </text>
    </comment>
    <comment ref="F27" authorId="0">
      <text>
        <r>
          <rPr>
            <b/>
            <sz val="10"/>
            <color indexed="10"/>
            <rFont val="Arial"/>
            <family val="2"/>
          </rPr>
          <t xml:space="preserve">cena pojištění násobena  počtem nocí pobytu + 2 dny na cestu
</t>
        </r>
      </text>
    </comment>
    <comment ref="T30" authorId="0">
      <text>
        <r>
          <rPr>
            <b/>
            <sz val="8"/>
            <color indexed="8"/>
            <rFont val="Tahoma"/>
            <family val="2"/>
          </rPr>
          <t xml:space="preserve">Ivo:
</t>
        </r>
        <r>
          <rPr>
            <b/>
            <sz val="8"/>
            <color indexed="53"/>
            <rFont val="Tahoma"/>
            <family val="2"/>
          </rPr>
          <t>C</t>
        </r>
        <r>
          <rPr>
            <b/>
            <sz val="10"/>
            <color indexed="10"/>
            <rFont val="Arial"/>
            <family val="2"/>
          </rPr>
          <t>ena taxy násobena počtem nocí</t>
        </r>
      </text>
    </comment>
    <comment ref="D33" authorId="0">
      <text>
        <r>
          <rPr>
            <b/>
            <sz val="8"/>
            <color indexed="8"/>
            <rFont val="Tahoma"/>
            <family val="2"/>
          </rPr>
          <t xml:space="preserve">Ivo:
</t>
        </r>
        <r>
          <rPr>
            <b/>
            <sz val="10"/>
            <color indexed="10"/>
            <rFont val="Arial"/>
            <family val="2"/>
          </rPr>
          <t>Zde napište kolik procent</t>
        </r>
      </text>
    </comment>
  </commentList>
</comments>
</file>

<file path=xl/sharedStrings.xml><?xml version="1.0" encoding="utf-8"?>
<sst xmlns="http://schemas.openxmlformats.org/spreadsheetml/2006/main" count="95" uniqueCount="64">
  <si>
    <t>Prosím vyplňte pouze zvýrazněné části</t>
  </si>
  <si>
    <t xml:space="preserve">Číslo:                                                                                                                                                                  </t>
  </si>
  <si>
    <t>Věk v době nástupu</t>
  </si>
  <si>
    <t>Pobytová taxa výpočet</t>
  </si>
  <si>
    <t>Pojištění výpočet</t>
  </si>
  <si>
    <t>Strava výpočet</t>
  </si>
  <si>
    <t>Místo pobytu:</t>
  </si>
  <si>
    <t>Mala Duba</t>
  </si>
  <si>
    <t>Název objektu:</t>
  </si>
  <si>
    <t>Apartmány Vjeko</t>
  </si>
  <si>
    <t>Typ ubytování:</t>
  </si>
  <si>
    <t>Apartmán ap 4</t>
  </si>
  <si>
    <t>Nástup na ubytování:</t>
  </si>
  <si>
    <t>Odjezd:</t>
  </si>
  <si>
    <t>Počet nocí:</t>
  </si>
  <si>
    <t>Počet osob:</t>
  </si>
  <si>
    <t>Klient</t>
  </si>
  <si>
    <t>Příjmení a jméno:</t>
  </si>
  <si>
    <t>Věk</t>
  </si>
  <si>
    <t>Datum narozeni</t>
  </si>
  <si>
    <t>Pojištění</t>
  </si>
  <si>
    <t>Strava</t>
  </si>
  <si>
    <t>Adresa:</t>
  </si>
  <si>
    <t xml:space="preserve"> </t>
  </si>
  <si>
    <t>Telefon:</t>
  </si>
  <si>
    <t>Mobil:</t>
  </si>
  <si>
    <t>e-mail</t>
  </si>
  <si>
    <t>Osobní údaje ostatních účastníků</t>
  </si>
  <si>
    <t>Příjmení a jméno</t>
  </si>
  <si>
    <t>Adresa</t>
  </si>
  <si>
    <t>Pobytova taxa/os/den</t>
  </si>
  <si>
    <t>do 12 let</t>
  </si>
  <si>
    <t>12-18 let</t>
  </si>
  <si>
    <t>nad 18 let</t>
  </si>
  <si>
    <t>Rozpis cen</t>
  </si>
  <si>
    <t>Celkem</t>
  </si>
  <si>
    <t>Pojištění/os/den</t>
  </si>
  <si>
    <t>Cena ubytování:</t>
  </si>
  <si>
    <t>Strava:</t>
  </si>
  <si>
    <t>LV - základní</t>
  </si>
  <si>
    <t>Doprava:</t>
  </si>
  <si>
    <t>Cena pojištění:</t>
  </si>
  <si>
    <t>Kč</t>
  </si>
  <si>
    <t>Částka k úhradě:</t>
  </si>
  <si>
    <t>Dospelý/os/den</t>
  </si>
  <si>
    <t>děti do 10 let</t>
  </si>
  <si>
    <t>Rezervační poplatek za ubytování:</t>
  </si>
  <si>
    <t>Pobytová taxa:</t>
  </si>
  <si>
    <t>Pojištění:</t>
  </si>
  <si>
    <t>Úhrada na místě majiteli objektu v EUR:</t>
  </si>
  <si>
    <t>ne</t>
  </si>
  <si>
    <t xml:space="preserve">Zbývá doplatit: </t>
  </si>
  <si>
    <t>€</t>
  </si>
  <si>
    <t>PL</t>
  </si>
  <si>
    <t xml:space="preserve">Sleva:            </t>
  </si>
  <si>
    <t>Cena se přepočítává kurzem střed platnému ke dni potvrzení objednávky CK.</t>
  </si>
  <si>
    <t>PP</t>
  </si>
  <si>
    <t>Datum, podpis  a razítko prodejce:</t>
  </si>
  <si>
    <t>Potvrzuji jménem svým a jménem všech osob uvedených v objednávce, že souhlasím s rozsahem a obsahem zakoupených služeb dle této objednávky a souhlasím se Všeobecnými smluvními podmínkami CK IVOtour.</t>
  </si>
  <si>
    <t>Vaše osobní údaje zpracováváme dle Zásad o ochraně osobních údajů.</t>
  </si>
  <si>
    <t>X</t>
  </si>
  <si>
    <t>Souhlasím ze zpracovaním osobních údajů pro zasílaní speciálních nabídek, slev a užitečných informací dle hore uvedených Zásad o ochraně OÚ.</t>
  </si>
  <si>
    <t xml:space="preserve">Datum:     </t>
  </si>
  <si>
    <t>Poznámka: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</si>
</sst>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D/M/YYYY"/>
    <numFmt numFmtId="167" formatCode="0;[RED]0"/>
    <numFmt numFmtId="168" formatCode="0"/>
    <numFmt numFmtId="169" formatCode="[&lt;=9999999]###\ ##\ ##;##\ ##\ ##\ ##"/>
    <numFmt numFmtId="170" formatCode="_-* #,##0.00&quot; Kč&quot;_-;\-* #,##0.00&quot; Kč&quot;_-;_-* \-??&quot; Kč&quot;_-;_-@_-"/>
    <numFmt numFmtId="171" formatCode="_-* #,##0&quot; Kč&quot;_-;\-* #,##0&quot; Kč&quot;_-;_-* \-??&quot; Kč&quot;_-;_-@_-"/>
    <numFmt numFmtId="172" formatCode="_-* #,##0&quot; Kč&quot;_-;\-* #,##0&quot; Kč&quot;_-;_-* &quot;- Kč&quot;_-;_-@_-"/>
    <numFmt numFmtId="173" formatCode="#,##0.00;[RED]#,##0.00"/>
    <numFmt numFmtId="174" formatCode="0.00"/>
    <numFmt numFmtId="175" formatCode="0%"/>
  </numFmts>
  <fonts count="32">
    <font>
      <sz val="10"/>
      <name val="Arial CE"/>
      <family val="2"/>
    </font>
    <font>
      <sz val="10"/>
      <name val="Arial"/>
      <family val="0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9"/>
      <name val="Arial"/>
      <family val="2"/>
    </font>
    <font>
      <sz val="9"/>
      <name val="Arial CE"/>
      <family val="2"/>
    </font>
    <font>
      <b/>
      <sz val="10"/>
      <color indexed="10"/>
      <name val="Tahoma"/>
      <family val="2"/>
    </font>
    <font>
      <b/>
      <sz val="9"/>
      <color indexed="53"/>
      <name val="Tahoma"/>
      <family val="2"/>
    </font>
    <font>
      <b/>
      <sz val="8"/>
      <color indexed="10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i/>
      <sz val="10"/>
      <name val="Arial CE"/>
      <family val="2"/>
    </font>
    <font>
      <i/>
      <sz val="10"/>
      <name val="Arial"/>
      <family val="2"/>
    </font>
    <font>
      <u val="single"/>
      <sz val="10"/>
      <color indexed="12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b/>
      <sz val="12"/>
      <name val="Arial CE"/>
      <family val="2"/>
    </font>
    <font>
      <b/>
      <sz val="8"/>
      <color indexed="53"/>
      <name val="Tahoma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9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 applyNumberFormat="0" applyFill="0" applyBorder="0" applyAlignment="0" applyProtection="0"/>
  </cellStyleXfs>
  <cellXfs count="14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2" borderId="0" xfId="0" applyFill="1" applyAlignment="1" applyProtection="1">
      <alignment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1" xfId="0" applyBorder="1" applyAlignment="1" applyProtection="1">
      <alignment/>
      <protection locked="0"/>
    </xf>
    <xf numFmtId="164" fontId="0" fillId="2" borderId="2" xfId="0" applyFill="1" applyBorder="1" applyAlignment="1" applyProtection="1">
      <alignment/>
      <protection/>
    </xf>
    <xf numFmtId="164" fontId="0" fillId="2" borderId="3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1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0" fillId="2" borderId="5" xfId="0" applyFill="1" applyBorder="1" applyAlignment="1" applyProtection="1">
      <alignment/>
      <protection/>
    </xf>
    <xf numFmtId="164" fontId="2" fillId="0" borderId="6" xfId="0" applyFont="1" applyBorder="1" applyAlignment="1" applyProtection="1">
      <alignment horizontal="left"/>
      <protection/>
    </xf>
    <xf numFmtId="164" fontId="5" fillId="0" borderId="6" xfId="0" applyFont="1" applyBorder="1" applyAlignment="1" applyProtection="1">
      <alignment horizontal="center"/>
      <protection locked="0"/>
    </xf>
    <xf numFmtId="164" fontId="2" fillId="0" borderId="7" xfId="0" applyFont="1" applyBorder="1" applyAlignment="1" applyProtection="1">
      <alignment/>
      <protection locked="0"/>
    </xf>
    <xf numFmtId="164" fontId="2" fillId="0" borderId="8" xfId="0" applyFont="1" applyBorder="1" applyAlignment="1" applyProtection="1">
      <alignment horizontal="center"/>
      <protection locked="0"/>
    </xf>
    <xf numFmtId="164" fontId="6" fillId="3" borderId="9" xfId="0" applyFont="1" applyFill="1" applyBorder="1" applyAlignment="1" applyProtection="1">
      <alignment horizontal="center" vertical="center"/>
      <protection/>
    </xf>
    <xf numFmtId="164" fontId="2" fillId="0" borderId="10" xfId="0" applyFont="1" applyBorder="1" applyAlignment="1" applyProtection="1">
      <alignment horizontal="left" vertical="center"/>
      <protection/>
    </xf>
    <xf numFmtId="165" fontId="7" fillId="4" borderId="11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11" xfId="0" applyFont="1" applyBorder="1" applyAlignment="1" applyProtection="1">
      <alignment horizontal="left" vertical="center"/>
      <protection/>
    </xf>
    <xf numFmtId="164" fontId="7" fillId="4" borderId="12" xfId="0" applyFont="1" applyFill="1" applyBorder="1" applyAlignment="1" applyProtection="1">
      <alignment horizontal="left" vertical="center" shrinkToFit="1"/>
      <protection locked="0"/>
    </xf>
    <xf numFmtId="164" fontId="8" fillId="0" borderId="9" xfId="0" applyFont="1" applyBorder="1" applyAlignment="1" applyProtection="1">
      <alignment horizontal="center" vertical="center"/>
      <protection/>
    </xf>
    <xf numFmtId="164" fontId="2" fillId="0" borderId="13" xfId="0" applyFont="1" applyBorder="1" applyAlignment="1" applyProtection="1">
      <alignment horizontal="left" vertical="center"/>
      <protection/>
    </xf>
    <xf numFmtId="165" fontId="7" fillId="4" borderId="14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15" xfId="0" applyFont="1" applyBorder="1" applyAlignment="1" applyProtection="1">
      <alignment horizontal="center" vertical="center"/>
      <protection hidden="1"/>
    </xf>
    <xf numFmtId="166" fontId="7" fillId="4" borderId="16" xfId="0" applyNumberFormat="1" applyFont="1" applyFill="1" applyBorder="1" applyAlignment="1" applyProtection="1">
      <alignment horizontal="center" vertical="center" shrinkToFit="1"/>
      <protection hidden="1" locked="0"/>
    </xf>
    <xf numFmtId="164" fontId="2" fillId="0" borderId="16" xfId="0" applyFont="1" applyFill="1" applyBorder="1" applyAlignment="1" applyProtection="1">
      <alignment horizontal="left" vertical="center"/>
      <protection/>
    </xf>
    <xf numFmtId="166" fontId="7" fillId="4" borderId="16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6" xfId="0" applyFont="1" applyBorder="1" applyAlignment="1" applyProtection="1">
      <alignment horizontal="left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 shrinkToFit="1"/>
      <protection/>
    </xf>
    <xf numFmtId="167" fontId="7" fillId="2" borderId="17" xfId="0" applyNumberFormat="1" applyFont="1" applyFill="1" applyBorder="1" applyAlignment="1" applyProtection="1">
      <alignment horizontal="center" vertical="center" shrinkToFit="1"/>
      <protection/>
    </xf>
    <xf numFmtId="164" fontId="0" fillId="0" borderId="0" xfId="0" applyBorder="1" applyAlignment="1" applyProtection="1">
      <alignment/>
      <protection locked="0"/>
    </xf>
    <xf numFmtId="164" fontId="2" fillId="0" borderId="18" xfId="0" applyFont="1" applyBorder="1" applyAlignment="1" applyProtection="1">
      <alignment horizontal="left" vertical="center"/>
      <protection/>
    </xf>
    <xf numFmtId="164" fontId="2" fillId="0" borderId="19" xfId="0" applyFont="1" applyFill="1" applyBorder="1" applyAlignment="1" applyProtection="1">
      <alignment horizontal="left" vertical="center"/>
      <protection/>
    </xf>
    <xf numFmtId="164" fontId="2" fillId="0" borderId="20" xfId="0" applyFont="1" applyBorder="1" applyAlignment="1" applyProtection="1">
      <alignment horizontal="center" vertical="center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21" xfId="0" applyFont="1" applyBorder="1" applyAlignment="1" applyProtection="1">
      <alignment horizontal="center" vertical="center"/>
      <protection/>
    </xf>
    <xf numFmtId="164" fontId="2" fillId="0" borderId="22" xfId="0" applyFont="1" applyBorder="1" applyAlignment="1" applyProtection="1">
      <alignment horizontal="left" vertical="center"/>
      <protection/>
    </xf>
    <xf numFmtId="164" fontId="7" fillId="4" borderId="23" xfId="0" applyFont="1" applyFill="1" applyBorder="1" applyAlignment="1" applyProtection="1">
      <alignment horizontal="left" vertical="center" shrinkToFit="1"/>
      <protection locked="0"/>
    </xf>
    <xf numFmtId="168" fontId="14" fillId="0" borderId="24" xfId="0" applyNumberFormat="1" applyFont="1" applyFill="1" applyBorder="1" applyAlignment="1" applyProtection="1">
      <alignment horizontal="left" vertical="center" shrinkToFit="1"/>
      <protection/>
    </xf>
    <xf numFmtId="166" fontId="7" fillId="4" borderId="11" xfId="0" applyNumberFormat="1" applyFont="1" applyFill="1" applyBorder="1" applyAlignment="1" applyProtection="1">
      <alignment horizontal="left" vertical="center" shrinkToFit="1"/>
      <protection locked="0"/>
    </xf>
    <xf numFmtId="164" fontId="15" fillId="0" borderId="24" xfId="0" applyFont="1" applyFill="1" applyBorder="1" applyAlignment="1" applyProtection="1">
      <alignment vertical="center" shrinkToFit="1"/>
      <protection/>
    </xf>
    <xf numFmtId="165" fontId="7" fillId="4" borderId="24" xfId="0" applyNumberFormat="1" applyFont="1" applyFill="1" applyBorder="1" applyAlignment="1" applyProtection="1">
      <alignment horizontal="left" vertical="center" shrinkToFit="1"/>
      <protection locked="0"/>
    </xf>
    <xf numFmtId="164" fontId="7" fillId="4" borderId="25" xfId="0" applyFont="1" applyFill="1" applyBorder="1" applyAlignment="1" applyProtection="1">
      <alignment horizontal="center" vertical="center" shrinkToFit="1"/>
      <protection locked="0"/>
    </xf>
    <xf numFmtId="164" fontId="2" fillId="0" borderId="15" xfId="0" applyFont="1" applyBorder="1" applyAlignment="1" applyProtection="1">
      <alignment horizontal="left" vertical="center"/>
      <protection/>
    </xf>
    <xf numFmtId="169" fontId="7" fillId="4" borderId="16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6" xfId="0" applyFont="1" applyBorder="1" applyAlignment="1" applyProtection="1">
      <alignment horizontal="left" vertical="center"/>
      <protection/>
    </xf>
    <xf numFmtId="169" fontId="17" fillId="4" borderId="16" xfId="20" applyNumberFormat="1" applyFont="1" applyFill="1" applyBorder="1" applyAlignment="1" applyProtection="1">
      <alignment horizontal="center" vertical="center" shrinkToFit="1"/>
      <protection locked="0"/>
    </xf>
    <xf numFmtId="164" fontId="16" fillId="4" borderId="17" xfId="20" applyNumberFormat="1" applyFill="1" applyBorder="1" applyAlignment="1" applyProtection="1">
      <alignment horizontal="left" vertical="center" shrinkToFit="1"/>
      <protection locked="0"/>
    </xf>
    <xf numFmtId="164" fontId="2" fillId="0" borderId="18" xfId="0" applyFont="1" applyBorder="1" applyAlignment="1" applyProtection="1">
      <alignment horizontal="left"/>
      <protection/>
    </xf>
    <xf numFmtId="164" fontId="2" fillId="0" borderId="27" xfId="0" applyFont="1" applyBorder="1" applyAlignment="1" applyProtection="1">
      <alignment horizontal="left" vertical="center"/>
      <protection/>
    </xf>
    <xf numFmtId="164" fontId="2" fillId="0" borderId="28" xfId="0" applyFont="1" applyBorder="1" applyAlignment="1" applyProtection="1">
      <alignment horizontal="left" vertical="center"/>
      <protection/>
    </xf>
    <xf numFmtId="164" fontId="18" fillId="0" borderId="0" xfId="0" applyFont="1" applyAlignment="1" applyProtection="1">
      <alignment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5" fontId="7" fillId="4" borderId="10" xfId="0" applyNumberFormat="1" applyFont="1" applyFill="1" applyBorder="1" applyAlignment="1" applyProtection="1">
      <alignment horizontal="left" vertical="center" shrinkToFit="1"/>
      <protection locked="0"/>
    </xf>
    <xf numFmtId="165" fontId="7" fillId="4" borderId="13" xfId="0" applyNumberFormat="1" applyFont="1" applyFill="1" applyBorder="1" applyAlignment="1" applyProtection="1">
      <alignment horizontal="left" vertical="center" shrinkToFit="1"/>
      <protection locked="0"/>
    </xf>
    <xf numFmtId="165" fontId="7" fillId="4" borderId="23" xfId="0" applyNumberFormat="1" applyFont="1" applyFill="1" applyBorder="1" applyAlignment="1" applyProtection="1">
      <alignment horizontal="left" vertical="center" shrinkToFit="1"/>
      <protection locked="0"/>
    </xf>
    <xf numFmtId="166" fontId="7" fillId="4" borderId="23" xfId="0" applyNumberFormat="1" applyFont="1" applyFill="1" applyBorder="1" applyAlignment="1" applyProtection="1">
      <alignment horizontal="left" vertical="center" shrinkToFit="1"/>
      <protection locked="0"/>
    </xf>
    <xf numFmtId="164" fontId="0" fillId="0" borderId="0" xfId="0" applyAlignment="1" applyProtection="1">
      <alignment/>
      <protection/>
    </xf>
    <xf numFmtId="166" fontId="7" fillId="4" borderId="29" xfId="0" applyNumberFormat="1" applyFont="1" applyFill="1" applyBorder="1" applyAlignment="1" applyProtection="1">
      <alignment horizontal="left" vertical="center" shrinkToFit="1"/>
      <protection locked="0"/>
    </xf>
    <xf numFmtId="164" fontId="8" fillId="5" borderId="30" xfId="0" applyFont="1" applyFill="1" applyBorder="1" applyAlignment="1" applyProtection="1">
      <alignment horizontal="center" vertical="center"/>
      <protection/>
    </xf>
    <xf numFmtId="166" fontId="7" fillId="4" borderId="31" xfId="0" applyNumberFormat="1" applyFont="1" applyFill="1" applyBorder="1" applyAlignment="1" applyProtection="1">
      <alignment horizontal="left" vertical="center" shrinkToFit="1"/>
      <protection locked="0"/>
    </xf>
    <xf numFmtId="164" fontId="0" fillId="0" borderId="32" xfId="0" applyFont="1" applyBorder="1" applyAlignment="1" applyProtection="1">
      <alignment/>
      <protection/>
    </xf>
    <xf numFmtId="164" fontId="8" fillId="0" borderId="32" xfId="0" applyFont="1" applyBorder="1" applyAlignment="1" applyProtection="1">
      <alignment horizontal="center" vertical="center"/>
      <protection/>
    </xf>
    <xf numFmtId="164" fontId="0" fillId="0" borderId="33" xfId="0" applyFont="1" applyBorder="1" applyAlignment="1" applyProtection="1">
      <alignment/>
      <protection/>
    </xf>
    <xf numFmtId="164" fontId="8" fillId="0" borderId="33" xfId="0" applyFont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5" fontId="7" fillId="4" borderId="34" xfId="0" applyNumberFormat="1" applyFont="1" applyFill="1" applyBorder="1" applyAlignment="1" applyProtection="1">
      <alignment horizontal="left" vertical="center" shrinkToFit="1"/>
      <protection locked="0"/>
    </xf>
    <xf numFmtId="165" fontId="7" fillId="4" borderId="16" xfId="0" applyNumberFormat="1" applyFont="1" applyFill="1" applyBorder="1" applyAlignment="1" applyProtection="1">
      <alignment horizontal="left" vertical="center" shrinkToFit="1"/>
      <protection locked="0"/>
    </xf>
    <xf numFmtId="166" fontId="7" fillId="4" borderId="16" xfId="0" applyNumberFormat="1" applyFont="1" applyFill="1" applyBorder="1" applyAlignment="1" applyProtection="1">
      <alignment horizontal="left" vertical="center" shrinkToFit="1"/>
      <protection locked="0"/>
    </xf>
    <xf numFmtId="164" fontId="0" fillId="0" borderId="35" xfId="0" applyFont="1" applyBorder="1" applyAlignment="1" applyProtection="1">
      <alignment/>
      <protection/>
    </xf>
    <xf numFmtId="164" fontId="8" fillId="0" borderId="35" xfId="0" applyFon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2" fillId="0" borderId="36" xfId="0" applyFont="1" applyBorder="1" applyAlignment="1" applyProtection="1">
      <alignment horizontal="left" vertical="center"/>
      <protection/>
    </xf>
    <xf numFmtId="165" fontId="2" fillId="2" borderId="37" xfId="0" applyNumberFormat="1" applyFont="1" applyFill="1" applyBorder="1" applyAlignment="1" applyProtection="1">
      <alignment horizontal="left" vertical="center" shrinkToFit="1"/>
      <protection/>
    </xf>
    <xf numFmtId="164" fontId="6" fillId="2" borderId="20" xfId="0" applyFont="1" applyFill="1" applyBorder="1" applyAlignment="1" applyProtection="1">
      <alignment horizontal="left" vertical="center"/>
      <protection locked="0"/>
    </xf>
    <xf numFmtId="164" fontId="2" fillId="2" borderId="20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Fill="1" applyBorder="1" applyAlignment="1" applyProtection="1">
      <alignment/>
      <protection/>
    </xf>
    <xf numFmtId="164" fontId="2" fillId="0" borderId="38" xfId="0" applyFont="1" applyBorder="1" applyAlignment="1" applyProtection="1">
      <alignment horizontal="left" vertical="center"/>
      <protection/>
    </xf>
    <xf numFmtId="171" fontId="5" fillId="4" borderId="39" xfId="17" applyNumberFormat="1" applyFont="1" applyFill="1" applyBorder="1" applyAlignment="1" applyProtection="1">
      <alignment horizontal="left" vertical="center" shrinkToFit="1"/>
      <protection locked="0"/>
    </xf>
    <xf numFmtId="171" fontId="5" fillId="4" borderId="11" xfId="17" applyNumberFormat="1" applyFont="1" applyFill="1" applyBorder="1" applyAlignment="1" applyProtection="1">
      <alignment horizontal="left" vertical="center" shrinkToFit="1"/>
      <protection locked="0"/>
    </xf>
    <xf numFmtId="172" fontId="5" fillId="0" borderId="12" xfId="0" applyNumberFormat="1" applyFont="1" applyBorder="1" applyAlignment="1" applyProtection="1">
      <alignment horizontal="center" vertical="center" shrinkToFit="1"/>
      <protection/>
    </xf>
    <xf numFmtId="164" fontId="6" fillId="0" borderId="32" xfId="0" applyFont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2" fillId="0" borderId="40" xfId="0" applyFont="1" applyBorder="1" applyAlignment="1" applyProtection="1">
      <alignment horizontal="left" vertical="center"/>
      <protection/>
    </xf>
    <xf numFmtId="171" fontId="5" fillId="2" borderId="41" xfId="17" applyNumberFormat="1" applyFont="1" applyFill="1" applyBorder="1" applyAlignment="1" applyProtection="1">
      <alignment horizontal="left" vertical="center" shrinkToFit="1"/>
      <protection/>
    </xf>
    <xf numFmtId="171" fontId="5" fillId="2" borderId="23" xfId="17" applyNumberFormat="1" applyFont="1" applyFill="1" applyBorder="1" applyAlignment="1" applyProtection="1">
      <alignment horizontal="left" vertical="center" shrinkToFit="1"/>
      <protection locked="0"/>
    </xf>
    <xf numFmtId="172" fontId="5" fillId="0" borderId="14" xfId="0" applyNumberFormat="1" applyFont="1" applyBorder="1" applyAlignment="1" applyProtection="1">
      <alignment horizontal="center" vertical="center" shrinkToFit="1"/>
      <protection/>
    </xf>
    <xf numFmtId="171" fontId="5" fillId="4" borderId="41" xfId="17" applyNumberFormat="1" applyFont="1" applyFill="1" applyBorder="1" applyAlignment="1" applyProtection="1">
      <alignment horizontal="left" vertical="center" shrinkToFit="1"/>
      <protection locked="0"/>
    </xf>
    <xf numFmtId="171" fontId="5" fillId="4" borderId="23" xfId="17" applyNumberFormat="1" applyFont="1" applyFill="1" applyBorder="1" applyAlignment="1" applyProtection="1">
      <alignment horizontal="left" vertical="center" shrinkToFit="1"/>
      <protection locked="0"/>
    </xf>
    <xf numFmtId="164" fontId="2" fillId="0" borderId="42" xfId="0" applyFont="1" applyBorder="1" applyAlignment="1" applyProtection="1">
      <alignment horizontal="left" vertical="center"/>
      <protection/>
    </xf>
    <xf numFmtId="171" fontId="5" fillId="0" borderId="43" xfId="17" applyNumberFormat="1" applyFont="1" applyFill="1" applyBorder="1" applyAlignment="1" applyProtection="1">
      <alignment horizontal="left" vertical="center" shrinkToFit="1"/>
      <protection/>
    </xf>
    <xf numFmtId="171" fontId="5" fillId="0" borderId="16" xfId="17" applyNumberFormat="1" applyFont="1" applyFill="1" applyBorder="1" applyAlignment="1" applyProtection="1">
      <alignment horizontal="left" vertical="center" shrinkToFit="1"/>
      <protection locked="0"/>
    </xf>
    <xf numFmtId="172" fontId="5" fillId="0" borderId="17" xfId="0" applyNumberFormat="1" applyFont="1" applyBorder="1" applyAlignment="1" applyProtection="1">
      <alignment horizontal="center" vertical="center" shrinkToFit="1"/>
      <protection/>
    </xf>
    <xf numFmtId="164" fontId="1" fillId="0" borderId="3" xfId="0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horizontal="center" vertical="center"/>
      <protection locked="0"/>
    </xf>
    <xf numFmtId="164" fontId="2" fillId="0" borderId="3" xfId="0" applyFont="1" applyBorder="1" applyAlignment="1" applyProtection="1">
      <alignment horizontal="left" vertical="center"/>
      <protection/>
    </xf>
    <xf numFmtId="173" fontId="5" fillId="0" borderId="44" xfId="0" applyNumberFormat="1" applyFont="1" applyBorder="1" applyAlignment="1" applyProtection="1">
      <alignment horizontal="right" vertical="center" shrinkToFit="1"/>
      <protection/>
    </xf>
    <xf numFmtId="164" fontId="5" fillId="0" borderId="3" xfId="0" applyFont="1" applyBorder="1" applyAlignment="1" applyProtection="1">
      <alignment horizontal="center" vertical="center"/>
      <protection/>
    </xf>
    <xf numFmtId="164" fontId="1" fillId="0" borderId="45" xfId="0" applyFont="1" applyBorder="1" applyAlignment="1" applyProtection="1">
      <alignment horizontal="center" vertical="center"/>
      <protection locked="0"/>
    </xf>
    <xf numFmtId="164" fontId="19" fillId="0" borderId="9" xfId="0" applyFont="1" applyBorder="1" applyAlignment="1" applyProtection="1">
      <alignment horizontal="left" vertical="center"/>
      <protection/>
    </xf>
    <xf numFmtId="173" fontId="20" fillId="0" borderId="44" xfId="0" applyNumberFormat="1" applyFont="1" applyBorder="1" applyAlignment="1" applyProtection="1">
      <alignment horizontal="center" vertical="center" shrinkToFit="1"/>
      <protection/>
    </xf>
    <xf numFmtId="164" fontId="19" fillId="0" borderId="36" xfId="0" applyFont="1" applyBorder="1" applyAlignment="1" applyProtection="1">
      <alignment horizontal="left" vertical="center"/>
      <protection/>
    </xf>
    <xf numFmtId="164" fontId="18" fillId="0" borderId="46" xfId="0" applyFont="1" applyBorder="1" applyAlignment="1" applyProtection="1">
      <alignment/>
      <protection/>
    </xf>
    <xf numFmtId="164" fontId="21" fillId="0" borderId="35" xfId="0" applyFont="1" applyBorder="1" applyAlignment="1">
      <alignment/>
    </xf>
    <xf numFmtId="164" fontId="22" fillId="0" borderId="38" xfId="0" applyFont="1" applyBorder="1" applyAlignment="1" applyProtection="1">
      <alignment horizontal="left" vertical="center" wrapText="1" shrinkToFit="1"/>
      <protection/>
    </xf>
    <xf numFmtId="173" fontId="5" fillId="0" borderId="47" xfId="0" applyNumberFormat="1" applyFont="1" applyBorder="1" applyAlignment="1" applyProtection="1">
      <alignment horizontal="right" vertical="center" shrinkToFit="1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174" fontId="23" fillId="2" borderId="44" xfId="0" applyNumberFormat="1" applyFont="1" applyFill="1" applyBorder="1" applyAlignment="1" applyProtection="1">
      <alignment horizontal="center" vertical="center"/>
      <protection/>
    </xf>
    <xf numFmtId="164" fontId="19" fillId="0" borderId="3" xfId="0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/>
      <protection/>
    </xf>
    <xf numFmtId="164" fontId="0" fillId="0" borderId="48" xfId="0" applyBorder="1" applyAlignment="1" applyProtection="1">
      <alignment/>
      <protection/>
    </xf>
    <xf numFmtId="173" fontId="5" fillId="0" borderId="49" xfId="0" applyNumberFormat="1" applyFont="1" applyBorder="1" applyAlignment="1" applyProtection="1">
      <alignment horizontal="right" vertical="center" shrinkToFit="1"/>
      <protection/>
    </xf>
    <xf numFmtId="164" fontId="5" fillId="0" borderId="42" xfId="0" applyFont="1" applyBorder="1" applyAlignment="1" applyProtection="1">
      <alignment horizontal="center" vertical="center"/>
      <protection/>
    </xf>
    <xf numFmtId="164" fontId="19" fillId="0" borderId="9" xfId="0" applyFont="1" applyBorder="1" applyAlignment="1" applyProtection="1">
      <alignment horizontal="left" vertical="center" wrapText="1"/>
      <protection/>
    </xf>
    <xf numFmtId="173" fontId="20" fillId="0" borderId="50" xfId="0" applyNumberFormat="1" applyFont="1" applyBorder="1" applyAlignment="1" applyProtection="1">
      <alignment horizontal="center" vertical="center" shrinkToFit="1"/>
      <protection/>
    </xf>
    <xf numFmtId="164" fontId="18" fillId="0" borderId="3" xfId="0" applyFont="1" applyBorder="1" applyAlignment="1" applyProtection="1">
      <alignment horizontal="left"/>
      <protection/>
    </xf>
    <xf numFmtId="164" fontId="2" fillId="0" borderId="8" xfId="0" applyFont="1" applyBorder="1" applyAlignment="1" applyProtection="1">
      <alignment horizontal="left" vertical="center"/>
      <protection/>
    </xf>
    <xf numFmtId="173" fontId="5" fillId="0" borderId="51" xfId="0" applyNumberFormat="1" applyFont="1" applyBorder="1" applyAlignment="1" applyProtection="1">
      <alignment horizontal="right" vertical="center" shrinkToFit="1"/>
      <protection/>
    </xf>
    <xf numFmtId="164" fontId="5" fillId="0" borderId="8" xfId="0" applyNumberFormat="1" applyFont="1" applyBorder="1" applyAlignment="1" applyProtection="1">
      <alignment horizontal="center" vertical="center"/>
      <protection/>
    </xf>
    <xf numFmtId="164" fontId="0" fillId="0" borderId="51" xfId="0" applyBorder="1" applyAlignment="1" applyProtection="1">
      <alignment horizontal="center"/>
      <protection locked="0"/>
    </xf>
    <xf numFmtId="164" fontId="19" fillId="0" borderId="8" xfId="0" applyFont="1" applyBorder="1" applyAlignment="1" applyProtection="1">
      <alignment horizontal="left" vertical="center"/>
      <protection/>
    </xf>
    <xf numFmtId="175" fontId="5" fillId="4" borderId="9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36" xfId="0" applyFont="1" applyBorder="1" applyAlignment="1" applyProtection="1">
      <alignment horizontal="center" vertical="center"/>
      <protection locked="0"/>
    </xf>
    <xf numFmtId="164" fontId="25" fillId="0" borderId="2" xfId="0" applyFont="1" applyBorder="1" applyAlignment="1" applyProtection="1">
      <alignment horizontal="center" vertical="center" shrinkToFit="1"/>
      <protection/>
    </xf>
    <xf numFmtId="164" fontId="26" fillId="0" borderId="4" xfId="0" applyFont="1" applyBorder="1" applyAlignment="1" applyProtection="1">
      <alignment/>
      <protection/>
    </xf>
    <xf numFmtId="164" fontId="26" fillId="0" borderId="52" xfId="0" applyFont="1" applyBorder="1" applyAlignment="1" applyProtection="1">
      <alignment/>
      <protection/>
    </xf>
    <xf numFmtId="164" fontId="1" fillId="0" borderId="7" xfId="0" applyFont="1" applyBorder="1" applyAlignment="1" applyProtection="1">
      <alignment horizontal="center"/>
      <protection locked="0"/>
    </xf>
    <xf numFmtId="164" fontId="22" fillId="0" borderId="36" xfId="0" applyFont="1" applyBorder="1" applyAlignment="1" applyProtection="1">
      <alignment horizontal="left" vertical="top" wrapText="1"/>
      <protection/>
    </xf>
    <xf numFmtId="164" fontId="5" fillId="0" borderId="53" xfId="0" applyFont="1" applyBorder="1" applyAlignment="1" applyProtection="1">
      <alignment horizontal="center" vertical="center" wrapText="1"/>
      <protection/>
    </xf>
    <xf numFmtId="164" fontId="17" fillId="0" borderId="54" xfId="20" applyNumberFormat="1" applyFont="1" applyFill="1" applyBorder="1" applyAlignment="1" applyProtection="1">
      <alignment horizontal="center" vertical="center" wrapText="1"/>
      <protection locked="0"/>
    </xf>
    <xf numFmtId="164" fontId="1" fillId="2" borderId="55" xfId="0" applyFont="1" applyFill="1" applyBorder="1" applyAlignment="1" applyProtection="1">
      <alignment/>
      <protection locked="0"/>
    </xf>
    <xf numFmtId="164" fontId="1" fillId="3" borderId="30" xfId="0" applyFont="1" applyFill="1" applyBorder="1" applyAlignment="1" applyProtection="1">
      <alignment/>
      <protection locked="0"/>
    </xf>
    <xf numFmtId="164" fontId="5" fillId="0" borderId="56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/>
      <protection locked="0"/>
    </xf>
    <xf numFmtId="164" fontId="1" fillId="2" borderId="57" xfId="0" applyFont="1" applyFill="1" applyBorder="1" applyAlignment="1" applyProtection="1">
      <alignment/>
      <protection locked="0"/>
    </xf>
    <xf numFmtId="164" fontId="1" fillId="2" borderId="58" xfId="0" applyFont="1" applyFill="1" applyBorder="1" applyAlignment="1" applyProtection="1">
      <alignment/>
      <protection locked="0"/>
    </xf>
    <xf numFmtId="164" fontId="22" fillId="0" borderId="51" xfId="0" applyFont="1" applyBorder="1" applyAlignment="1" applyProtection="1">
      <alignment vertical="top"/>
      <protection/>
    </xf>
    <xf numFmtId="164" fontId="1" fillId="0" borderId="7" xfId="0" applyFont="1" applyBorder="1" applyAlignment="1" applyProtection="1">
      <alignment/>
      <protection/>
    </xf>
    <xf numFmtId="164" fontId="1" fillId="0" borderId="26" xfId="0" applyFont="1" applyBorder="1" applyAlignment="1" applyProtection="1">
      <alignment horizontal="center"/>
      <protection locked="0"/>
    </xf>
    <xf numFmtId="164" fontId="22" fillId="0" borderId="26" xfId="0" applyFont="1" applyBorder="1" applyAlignment="1" applyProtection="1">
      <alignment horizontal="left" vertical="top"/>
      <protection locked="0"/>
    </xf>
    <xf numFmtId="164" fontId="0" fillId="0" borderId="8" xfId="0" applyBorder="1" applyAlignment="1" applyProtection="1">
      <alignment/>
      <protection locked="0"/>
    </xf>
    <xf numFmtId="164" fontId="1" fillId="0" borderId="2" xfId="0" applyFont="1" applyBorder="1" applyAlignment="1" applyProtection="1">
      <alignment horizontal="center"/>
      <protection/>
    </xf>
    <xf numFmtId="164" fontId="16" fillId="0" borderId="0" xfId="20" applyNumberForma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41</xdr:row>
      <xdr:rowOff>0</xdr:rowOff>
    </xdr:from>
    <xdr:to>
      <xdr:col>17</xdr:col>
      <xdr:colOff>257175</xdr:colOff>
      <xdr:row>41</xdr:row>
      <xdr:rowOff>161925</xdr:rowOff>
    </xdr:to>
    <xdr:sp fLocksText="0">
      <xdr:nvSpPr>
        <xdr:cNvPr id="1" name="Text 15"/>
        <xdr:cNvSpPr txBox="1">
          <a:spLocks noChangeArrowheads="1"/>
        </xdr:cNvSpPr>
      </xdr:nvSpPr>
      <xdr:spPr>
        <a:xfrm>
          <a:off x="2676525" y="9496425"/>
          <a:ext cx="1971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Prosíme zašlete obratem zpět !</a:t>
          </a:r>
        </a:p>
      </xdr:txBody>
    </xdr:sp>
    <xdr:clientData/>
  </xdr:twoCellAnchor>
  <xdr:twoCellAnchor>
    <xdr:from>
      <xdr:col>2</xdr:col>
      <xdr:colOff>114300</xdr:colOff>
      <xdr:row>1</xdr:row>
      <xdr:rowOff>200025</xdr:rowOff>
    </xdr:from>
    <xdr:to>
      <xdr:col>6</xdr:col>
      <xdr:colOff>85725</xdr:colOff>
      <xdr:row>2</xdr:row>
      <xdr:rowOff>485775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47650"/>
          <a:ext cx="10668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133350</xdr:colOff>
      <xdr:row>1</xdr:row>
      <xdr:rowOff>333375</xdr:rowOff>
    </xdr:from>
    <xdr:to>
      <xdr:col>29</xdr:col>
      <xdr:colOff>123825</xdr:colOff>
      <xdr:row>2</xdr:row>
      <xdr:rowOff>304800</xdr:rowOff>
    </xdr:to>
    <xdr:sp fLocksText="0">
      <xdr:nvSpPr>
        <xdr:cNvPr id="3" name="Text 22"/>
        <xdr:cNvSpPr txBox="1">
          <a:spLocks noChangeArrowheads="1"/>
        </xdr:cNvSpPr>
      </xdr:nvSpPr>
      <xdr:spPr>
        <a:xfrm>
          <a:off x="1314450" y="381000"/>
          <a:ext cx="6010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Sídlo: Slunečná 4557, 760 05 Zlín       
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mob.: 603 724 842,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  e-mail: spuzevic@ubytovani-ivo.cz,  www.ubytovani-ivo.cz
Spis. zn.: oddíl A, vložka 11248 vedená v OR u KOS Brno, IČ: 48739171, DIČ: CZ520327394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8</xdr:col>
      <xdr:colOff>76200</xdr:colOff>
      <xdr:row>3</xdr:row>
      <xdr:rowOff>9525</xdr:rowOff>
    </xdr:from>
    <xdr:to>
      <xdr:col>20</xdr:col>
      <xdr:colOff>209550</xdr:colOff>
      <xdr:row>3</xdr:row>
      <xdr:rowOff>123825</xdr:rowOff>
    </xdr:to>
    <xdr:sp>
      <xdr:nvSpPr>
        <xdr:cNvPr id="4" name="AutoShape 23"/>
        <xdr:cNvSpPr>
          <a:spLocks/>
        </xdr:cNvSpPr>
      </xdr:nvSpPr>
      <xdr:spPr>
        <a:xfrm>
          <a:off x="2057400" y="1057275"/>
          <a:ext cx="3343275" cy="1143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203">
              <a:ln w="936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40186" dir="4303641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OBJEDNÁVKA</a:t>
          </a:r>
        </a:p>
      </xdr:txBody>
    </xdr:sp>
    <xdr:clientData/>
  </xdr:twoCellAnchor>
  <xdr:twoCellAnchor>
    <xdr:from>
      <xdr:col>7</xdr:col>
      <xdr:colOff>152400</xdr:colOff>
      <xdr:row>1</xdr:row>
      <xdr:rowOff>28575</xdr:rowOff>
    </xdr:from>
    <xdr:to>
      <xdr:col>23</xdr:col>
      <xdr:colOff>66675</xdr:colOff>
      <xdr:row>1</xdr:row>
      <xdr:rowOff>219075</xdr:rowOff>
    </xdr:to>
    <xdr:sp>
      <xdr:nvSpPr>
        <xdr:cNvPr id="5" name="AutoShape 24"/>
        <xdr:cNvSpPr>
          <a:spLocks/>
        </xdr:cNvSpPr>
      </xdr:nvSpPr>
      <xdr:spPr>
        <a:xfrm>
          <a:off x="1866900" y="76200"/>
          <a:ext cx="4191000" cy="1905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justLow"/>
          <a:r>
            <a:rPr sz="1200" b="1" kern="10" spc="0">
              <a:ln w="9360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17819" dir="2700000" algn="ctr">
                  <a:srgbClr val="000000">
                    <a:alpha val="100000"/>
                  </a:srgbClr>
                </a:outerShdw>
              </a:effectLst>
              <a:latin typeface="Arial Black"/>
              <a:cs typeface="Arial Black"/>
            </a:rPr>
            <a:t>Cestovní kancelář IVICA SPUŽEVIĆ - IVOtour</a:t>
          </a:r>
        </a:p>
      </xdr:txBody>
    </xdr:sp>
    <xdr:clientData/>
  </xdr:twoCellAnchor>
  <xdr:twoCellAnchor>
    <xdr:from>
      <xdr:col>42</xdr:col>
      <xdr:colOff>904875</xdr:colOff>
      <xdr:row>31</xdr:row>
      <xdr:rowOff>228600</xdr:rowOff>
    </xdr:from>
    <xdr:to>
      <xdr:col>42</xdr:col>
      <xdr:colOff>914400</xdr:colOff>
      <xdr:row>31</xdr:row>
      <xdr:rowOff>266700</xdr:rowOff>
    </xdr:to>
    <xdr:sp fLocksText="0">
      <xdr:nvSpPr>
        <xdr:cNvPr id="6" name="Text 21"/>
        <xdr:cNvSpPr txBox="1">
          <a:spLocks noChangeArrowheads="1"/>
        </xdr:cNvSpPr>
      </xdr:nvSpPr>
      <xdr:spPr>
        <a:xfrm>
          <a:off x="15468600" y="7267575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bytovani-ivo.cz/informacni-memorandu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tabSelected="1" zoomScale="115" zoomScaleNormal="115" zoomScaleSheetLayoutView="115" workbookViewId="0" topLeftCell="A1">
      <selection activeCell="AK9" sqref="AK9"/>
    </sheetView>
  </sheetViews>
  <sheetFormatPr defaultColWidth="7.00390625" defaultRowHeight="12.75"/>
  <cols>
    <col min="1" max="1" width="1.12109375" style="1" customWidth="1"/>
    <col min="2" max="4" width="3.50390625" style="1" customWidth="1"/>
    <col min="5" max="5" width="3.875" style="1" customWidth="1"/>
    <col min="6" max="9" width="3.50390625" style="1" customWidth="1"/>
    <col min="10" max="10" width="3.625" style="1" customWidth="1"/>
    <col min="11" max="25" width="3.50390625" style="1" customWidth="1"/>
    <col min="26" max="26" width="1.12109375" style="1" customWidth="1"/>
    <col min="27" max="27" width="4.50390625" style="1" customWidth="1"/>
    <col min="28" max="30" width="1.625" style="1" customWidth="1"/>
    <col min="31" max="31" width="0.2421875" style="1" customWidth="1"/>
    <col min="32" max="32" width="0.37109375" style="1" customWidth="1"/>
    <col min="33" max="34" width="0.2421875" style="1" customWidth="1"/>
    <col min="35" max="35" width="1.75390625" style="1" customWidth="1"/>
    <col min="36" max="36" width="14.50390625" style="1" customWidth="1"/>
    <col min="37" max="37" width="18.00390625" style="1" customWidth="1"/>
    <col min="38" max="38" width="20.125" style="1" customWidth="1"/>
    <col min="39" max="39" width="15.625" style="1" customWidth="1"/>
    <col min="40" max="40" width="15.125" style="1" customWidth="1"/>
    <col min="41" max="41" width="0.74609375" style="2" customWidth="1"/>
    <col min="42" max="42" width="8.00390625" style="1" customWidth="1"/>
    <col min="43" max="43" width="13.375" style="1" customWidth="1"/>
    <col min="44" max="44" width="0.74609375" style="2" customWidth="1"/>
    <col min="45" max="45" width="10.75390625" style="1" customWidth="1"/>
    <col min="46" max="46" width="9.125" style="1" customWidth="1"/>
    <col min="47" max="47" width="0.74609375" style="2" customWidth="1"/>
    <col min="48" max="48" width="3.875" style="1" customWidth="1"/>
    <col min="49" max="49" width="12.875" style="1" customWidth="1"/>
    <col min="50" max="50" width="11.00390625" style="1" customWidth="1"/>
    <col min="51" max="16384" width="7.125" style="1" customWidth="1"/>
  </cols>
  <sheetData>
    <row r="1" spans="2:35" ht="3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5" ht="4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4"/>
    </row>
    <row r="3" spans="1:35" ht="38.2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  <c r="AI3" s="4"/>
    </row>
    <row r="4" spans="1:35" ht="20.2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  <c r="AI4" s="4"/>
    </row>
    <row r="5" spans="1:35" ht="3" customHeight="1">
      <c r="A5" s="5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4"/>
    </row>
    <row r="6" spans="1:40" ht="15.75" customHeight="1">
      <c r="A6" s="5"/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 t="s">
        <v>1</v>
      </c>
      <c r="X6" s="14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4"/>
      <c r="AK6" s="16" t="s">
        <v>2</v>
      </c>
      <c r="AL6" s="16" t="s">
        <v>3</v>
      </c>
      <c r="AM6" s="16" t="s">
        <v>4</v>
      </c>
      <c r="AN6" s="16" t="s">
        <v>5</v>
      </c>
    </row>
    <row r="7" spans="1:40" ht="18.75" customHeight="1">
      <c r="A7" s="5"/>
      <c r="B7" s="17" t="s">
        <v>6</v>
      </c>
      <c r="C7" s="17"/>
      <c r="D7" s="17"/>
      <c r="E7" s="17"/>
      <c r="F7" s="18" t="s">
        <v>7</v>
      </c>
      <c r="G7" s="18"/>
      <c r="H7" s="18"/>
      <c r="I7" s="18"/>
      <c r="J7" s="18"/>
      <c r="K7" s="18"/>
      <c r="L7" s="18"/>
      <c r="M7" s="18"/>
      <c r="N7" s="19" t="s">
        <v>8</v>
      </c>
      <c r="O7" s="19"/>
      <c r="P7" s="19"/>
      <c r="Q7" s="19"/>
      <c r="R7" s="20" t="s">
        <v>9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4"/>
      <c r="AK7" s="21">
        <f>IF(OR($G$9="",T12=""),0,ROUNDDOWN(YEARFRAC(T12,$G$9,4),0))</f>
        <v>0</v>
      </c>
      <c r="AL7" s="21">
        <f>IF(AK7&gt;=18,$AL$21,IF(AND(AK7&gt;=12,AK7&lt;18),$AL$20,$AL$19))</f>
        <v>0</v>
      </c>
      <c r="AM7" s="21">
        <f>IF(Y12=" ",$AL$24,IF(Y12="LV - základní",$AL$25,$AL$26))</f>
        <v>0</v>
      </c>
      <c r="AN7" s="21">
        <f>IF(OR(AB12="ne",AB12=" ",AK7="",AK7=0),$AL$31,IF(AND(AB12="PL",AK7&gt;=10),$AL$32,IF(AND(AB12="PL",AK7&lt;10),$AM$32,IF(AND(AB12="PP",AK7&gt;=10),$AL$33,IF(AND(AB12="PP",AK7&lt;10),$AM$33,"CHYBA")))))</f>
        <v>0</v>
      </c>
    </row>
    <row r="8" spans="1:40" ht="18.75" customHeight="1">
      <c r="A8" s="5"/>
      <c r="B8" s="22" t="s">
        <v>10</v>
      </c>
      <c r="C8" s="22"/>
      <c r="D8" s="22"/>
      <c r="E8" s="22"/>
      <c r="F8" s="23" t="s">
        <v>11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4"/>
      <c r="AK8" s="21">
        <f aca="true" t="shared" si="0" ref="AK8:AK13">IF(OR($G$9="",T16=""),0,ROUNDDOWN(YEARFRAC(T16,$G$9,4),0))</f>
        <v>0</v>
      </c>
      <c r="AL8" s="21">
        <f aca="true" t="shared" si="1" ref="AL8:AL13">IF(AK8&gt;=18,$AL$21,IF(AND(AK8&gt;=12,AK8&lt;18),$AL$20,$AL$19))</f>
        <v>0</v>
      </c>
      <c r="AM8" s="21">
        <f>IF(Y16=" ",$AL$24,IF(Y16="LV - základní",$AL$25,$AL$26))</f>
        <v>0</v>
      </c>
      <c r="AN8" s="21">
        <f aca="true" t="shared" si="2" ref="AN8:AN12">IF(OR(AB16="ne",AB16=" ",AK8="",AK8=0),$AL$31,IF(AND(AB16="PL",AK8&gt;=10),$AL$32,IF(AND(AB16="PL",AK8&lt;10),$AM$32,IF(AND(AB16="PP",AK8&gt;=10),$AL$33,IF(AND(AB16="PP",AK8&lt;10),$AM$33,"CHYBA")))))</f>
        <v>0</v>
      </c>
    </row>
    <row r="9" spans="1:40" ht="18.75" customHeight="1">
      <c r="A9" s="5"/>
      <c r="B9" s="24" t="s">
        <v>12</v>
      </c>
      <c r="C9" s="24"/>
      <c r="D9" s="24"/>
      <c r="E9" s="24"/>
      <c r="F9" s="24"/>
      <c r="G9" s="25"/>
      <c r="H9" s="25"/>
      <c r="I9" s="25"/>
      <c r="J9" s="25"/>
      <c r="K9" s="25"/>
      <c r="L9" s="26" t="s">
        <v>13</v>
      </c>
      <c r="M9" s="26"/>
      <c r="N9" s="27"/>
      <c r="O9" s="27"/>
      <c r="P9" s="27"/>
      <c r="Q9" s="27"/>
      <c r="R9" s="27"/>
      <c r="S9" s="28" t="s">
        <v>14</v>
      </c>
      <c r="T9" s="28"/>
      <c r="U9" s="28"/>
      <c r="V9" s="29">
        <f>SUM(N9-G9)</f>
        <v>0</v>
      </c>
      <c r="W9" s="29"/>
      <c r="X9" s="28" t="s">
        <v>15</v>
      </c>
      <c r="Y9" s="28"/>
      <c r="Z9" s="28"/>
      <c r="AA9" s="28"/>
      <c r="AB9" s="30">
        <f>COUNT(Q12,Q16:S21)</f>
        <v>0</v>
      </c>
      <c r="AC9" s="30"/>
      <c r="AD9" s="30"/>
      <c r="AE9" s="30"/>
      <c r="AF9" s="30"/>
      <c r="AG9" s="30"/>
      <c r="AH9" s="30"/>
      <c r="AI9" s="4"/>
      <c r="AK9" s="21">
        <f t="shared" si="0"/>
        <v>0</v>
      </c>
      <c r="AL9" s="21">
        <f t="shared" si="1"/>
        <v>0</v>
      </c>
      <c r="AM9" s="21">
        <f>IF(Y17=" ",$AL$24,IF(Y17="LV - základní",$AL$25,$AL$26))</f>
        <v>0</v>
      </c>
      <c r="AN9" s="21">
        <f t="shared" si="2"/>
        <v>0</v>
      </c>
    </row>
    <row r="10" spans="1:40" ht="13.5" customHeight="1">
      <c r="A10" s="31"/>
      <c r="B10" s="32" t="s">
        <v>16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4"/>
      <c r="AK10" s="21">
        <f t="shared" si="0"/>
        <v>0</v>
      </c>
      <c r="AL10" s="21">
        <f t="shared" si="1"/>
        <v>0</v>
      </c>
      <c r="AM10" s="21">
        <f>IF(Y18=" ",$AL$24,IF(Y18="LV - základní",$AL$25,$AL$26))</f>
        <v>0</v>
      </c>
      <c r="AN10" s="21">
        <f t="shared" si="2"/>
        <v>0</v>
      </c>
    </row>
    <row r="11" spans="1:40" ht="18.75" customHeight="1">
      <c r="A11" s="5"/>
      <c r="B11" s="33" t="s">
        <v>17</v>
      </c>
      <c r="C11" s="33"/>
      <c r="D11" s="33"/>
      <c r="E11" s="33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4" t="s">
        <v>18</v>
      </c>
      <c r="R11" s="34"/>
      <c r="S11" s="34"/>
      <c r="T11" s="35" t="s">
        <v>19</v>
      </c>
      <c r="U11" s="35"/>
      <c r="V11" s="35"/>
      <c r="W11" s="35"/>
      <c r="X11" s="34" t="s">
        <v>20</v>
      </c>
      <c r="Y11" s="34"/>
      <c r="Z11" s="34"/>
      <c r="AA11" s="34"/>
      <c r="AB11" s="36" t="s">
        <v>21</v>
      </c>
      <c r="AC11" s="36"/>
      <c r="AD11" s="36"/>
      <c r="AE11" s="36"/>
      <c r="AF11" s="36"/>
      <c r="AG11" s="36"/>
      <c r="AH11" s="36"/>
      <c r="AI11" s="4"/>
      <c r="AK11" s="21">
        <f t="shared" si="0"/>
        <v>0</v>
      </c>
      <c r="AL11" s="21">
        <f t="shared" si="1"/>
        <v>0</v>
      </c>
      <c r="AM11" s="21">
        <f>IF(Y19=" ",$AL$24,IF(Y19="LV - základní",$AL$25,$AL$26))</f>
        <v>0</v>
      </c>
      <c r="AN11" s="21">
        <f t="shared" si="2"/>
        <v>0</v>
      </c>
    </row>
    <row r="12" spans="1:40" ht="18.75" customHeight="1">
      <c r="A12" s="5"/>
      <c r="B12" s="37" t="s">
        <v>22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>
        <f ca="1">IF(INT(ROUNDDOWN(YEARFRAC(T12,TODAY(),4),0))&gt;100,"",INT(ROUNDDOWN(YEARFRAC(T12,TODAY(),4),0)))</f>
      </c>
      <c r="R12" s="39"/>
      <c r="S12" s="39"/>
      <c r="T12" s="40"/>
      <c r="U12" s="40"/>
      <c r="V12" s="40"/>
      <c r="W12" s="40"/>
      <c r="X12" s="41" t="str">
        <f>IF(Y12=" ","ne","ano")</f>
        <v>ne</v>
      </c>
      <c r="Y12" s="42" t="s">
        <v>23</v>
      </c>
      <c r="Z12" s="42"/>
      <c r="AA12" s="42"/>
      <c r="AB12" s="43" t="s">
        <v>23</v>
      </c>
      <c r="AC12" s="43"/>
      <c r="AD12" s="43"/>
      <c r="AE12" s="43"/>
      <c r="AF12" s="43"/>
      <c r="AG12" s="43"/>
      <c r="AH12" s="43"/>
      <c r="AI12" s="4"/>
      <c r="AK12" s="21">
        <f t="shared" si="0"/>
        <v>0</v>
      </c>
      <c r="AL12" s="21">
        <f t="shared" si="1"/>
        <v>0</v>
      </c>
      <c r="AM12" s="21">
        <f>IF(Y20=" ",$AL$24,IF(Y20="LV - základní",$AL$25,$AL$26))</f>
        <v>0</v>
      </c>
      <c r="AN12" s="21">
        <f t="shared" si="2"/>
        <v>0</v>
      </c>
    </row>
    <row r="13" spans="1:40" ht="18.75" customHeight="1">
      <c r="A13" s="5"/>
      <c r="B13" s="44" t="s">
        <v>24</v>
      </c>
      <c r="C13" s="44"/>
      <c r="D13" s="45"/>
      <c r="E13" s="45"/>
      <c r="F13" s="45"/>
      <c r="G13" s="45"/>
      <c r="H13" s="45"/>
      <c r="I13" s="46" t="s">
        <v>25</v>
      </c>
      <c r="J13" s="46"/>
      <c r="K13" s="47"/>
      <c r="L13" s="47"/>
      <c r="M13" s="47"/>
      <c r="N13" s="47"/>
      <c r="O13" s="47"/>
      <c r="P13" s="47"/>
      <c r="Q13" s="26" t="s">
        <v>26</v>
      </c>
      <c r="R13" s="26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"/>
      <c r="AK13" s="21">
        <f t="shared" si="0"/>
        <v>0</v>
      </c>
      <c r="AL13" s="21">
        <f t="shared" si="1"/>
        <v>0</v>
      </c>
      <c r="AM13" s="21">
        <f>IF(Y21=" ",$AL$24,IF(Y21="LV - základní",$AL$25,$AL$26))</f>
        <v>0</v>
      </c>
      <c r="AN13" s="21">
        <f>IF(OR(AB21="ne",AB21=" ",AK13="",AK13=0),$AL$31,IF(AND(AB21="PL",AK13&gt;=10),$AL$32,IF(AND(AB21="PL",AK13&lt;10),$AM$32,IF(AND(AB21="PP",AK13&gt;=10),$AL$33,IF(AND(AB21="PP",AK13&lt;10),$AM$33,"CHYBA")))))</f>
        <v>0</v>
      </c>
    </row>
    <row r="14" spans="1:35" ht="13.5" customHeight="1">
      <c r="A14" s="31"/>
      <c r="B14" s="49" t="s">
        <v>27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"/>
    </row>
    <row r="15" spans="1:41" s="52" customFormat="1" ht="21" customHeight="1">
      <c r="A15" s="5"/>
      <c r="B15" s="50" t="s">
        <v>28</v>
      </c>
      <c r="C15" s="50"/>
      <c r="D15" s="50"/>
      <c r="E15" s="50"/>
      <c r="F15" s="50"/>
      <c r="G15" s="50"/>
      <c r="H15" s="51" t="s">
        <v>29</v>
      </c>
      <c r="I15" s="51"/>
      <c r="J15" s="51"/>
      <c r="K15" s="51"/>
      <c r="L15" s="51"/>
      <c r="M15" s="51"/>
      <c r="N15" s="51"/>
      <c r="O15" s="51"/>
      <c r="P15" s="51"/>
      <c r="Q15" s="34" t="s">
        <v>18</v>
      </c>
      <c r="R15" s="34"/>
      <c r="S15" s="34"/>
      <c r="T15" s="35" t="s">
        <v>19</v>
      </c>
      <c r="U15" s="35"/>
      <c r="V15" s="35"/>
      <c r="W15" s="35"/>
      <c r="X15" s="34" t="s">
        <v>20</v>
      </c>
      <c r="Y15" s="34"/>
      <c r="Z15" s="34"/>
      <c r="AA15" s="34"/>
      <c r="AB15" s="36" t="s">
        <v>21</v>
      </c>
      <c r="AC15" s="36"/>
      <c r="AD15" s="36"/>
      <c r="AE15" s="36"/>
      <c r="AF15" s="36"/>
      <c r="AG15" s="36"/>
      <c r="AH15" s="36"/>
      <c r="AI15" s="4"/>
      <c r="AO15" s="53"/>
    </row>
    <row r="16" spans="1:41" ht="18.75" customHeight="1">
      <c r="A16" s="5"/>
      <c r="B16" s="54"/>
      <c r="C16" s="54"/>
      <c r="D16" s="54"/>
      <c r="E16" s="54"/>
      <c r="F16" s="54"/>
      <c r="G16" s="54"/>
      <c r="H16" s="18"/>
      <c r="I16" s="18"/>
      <c r="J16" s="18"/>
      <c r="K16" s="18"/>
      <c r="L16" s="18"/>
      <c r="M16" s="18"/>
      <c r="N16" s="18"/>
      <c r="O16" s="18"/>
      <c r="P16" s="18"/>
      <c r="Q16" s="39">
        <f aca="true" ca="1" t="shared" si="3" ref="Q16:Q21">IF(INT(ROUNDDOWN(YEARFRAC(T16,TODAY(),4),0))&gt;100,"",INT(ROUNDDOWN(YEARFRAC(T16,TODAY(),4),0)))</f>
      </c>
      <c r="R16" s="39"/>
      <c r="S16" s="39"/>
      <c r="T16" s="40"/>
      <c r="U16" s="40"/>
      <c r="V16" s="40"/>
      <c r="W16" s="40"/>
      <c r="X16" s="41" t="str">
        <f>IF(Y16=" ","ne","ano")</f>
        <v>ne</v>
      </c>
      <c r="Y16" s="42" t="s">
        <v>23</v>
      </c>
      <c r="Z16" s="42"/>
      <c r="AA16" s="42"/>
      <c r="AB16" s="43" t="s">
        <v>23</v>
      </c>
      <c r="AC16" s="43"/>
      <c r="AD16" s="43"/>
      <c r="AE16" s="43"/>
      <c r="AF16" s="43"/>
      <c r="AG16" s="43"/>
      <c r="AH16" s="43"/>
      <c r="AI16" s="4"/>
      <c r="AO16" s="53"/>
    </row>
    <row r="17" spans="1:41" ht="18.75" customHeight="1">
      <c r="A17" s="5"/>
      <c r="B17" s="55"/>
      <c r="C17" s="55"/>
      <c r="D17" s="55"/>
      <c r="E17" s="55"/>
      <c r="F17" s="55"/>
      <c r="G17" s="55"/>
      <c r="H17" s="56"/>
      <c r="I17" s="56"/>
      <c r="J17" s="56"/>
      <c r="K17" s="56"/>
      <c r="L17" s="56"/>
      <c r="M17" s="56"/>
      <c r="N17" s="56"/>
      <c r="O17" s="56"/>
      <c r="P17" s="56"/>
      <c r="Q17" s="39">
        <f ca="1" t="shared" si="3"/>
      </c>
      <c r="R17" s="39"/>
      <c r="S17" s="39"/>
      <c r="T17" s="57"/>
      <c r="U17" s="57"/>
      <c r="V17" s="57"/>
      <c r="W17" s="57"/>
      <c r="X17" s="41" t="str">
        <f>IF(Y17=" ","ne","ano")</f>
        <v>ne</v>
      </c>
      <c r="Y17" s="42" t="s">
        <v>23</v>
      </c>
      <c r="Z17" s="42"/>
      <c r="AA17" s="42"/>
      <c r="AB17" s="43" t="s">
        <v>23</v>
      </c>
      <c r="AC17" s="43"/>
      <c r="AD17" s="43"/>
      <c r="AE17" s="43"/>
      <c r="AF17" s="43"/>
      <c r="AG17" s="43"/>
      <c r="AH17" s="43"/>
      <c r="AI17" s="4"/>
      <c r="AK17" s="58"/>
      <c r="AL17" s="58"/>
      <c r="AM17" s="58"/>
      <c r="AO17" s="53"/>
    </row>
    <row r="18" spans="1:41" ht="18.75" customHeight="1">
      <c r="A18" s="5"/>
      <c r="B18" s="55"/>
      <c r="C18" s="55"/>
      <c r="D18" s="55"/>
      <c r="E18" s="55"/>
      <c r="F18" s="55"/>
      <c r="G18" s="55"/>
      <c r="H18" s="56"/>
      <c r="I18" s="56"/>
      <c r="J18" s="56"/>
      <c r="K18" s="56"/>
      <c r="L18" s="56"/>
      <c r="M18" s="56"/>
      <c r="N18" s="56"/>
      <c r="O18" s="56"/>
      <c r="P18" s="56"/>
      <c r="Q18" s="39">
        <f ca="1" t="shared" si="3"/>
      </c>
      <c r="R18" s="39"/>
      <c r="S18" s="39"/>
      <c r="T18" s="59"/>
      <c r="U18" s="59"/>
      <c r="V18" s="59"/>
      <c r="W18" s="59"/>
      <c r="X18" s="41" t="str">
        <f>IF(Y18=" ","ne","ano")</f>
        <v>ne</v>
      </c>
      <c r="Y18" s="42" t="s">
        <v>23</v>
      </c>
      <c r="Z18" s="42"/>
      <c r="AA18" s="42"/>
      <c r="AB18" s="43" t="s">
        <v>23</v>
      </c>
      <c r="AC18" s="43"/>
      <c r="AD18" s="43"/>
      <c r="AE18" s="43"/>
      <c r="AF18" s="43"/>
      <c r="AG18" s="43"/>
      <c r="AH18" s="43"/>
      <c r="AI18" s="4"/>
      <c r="AK18" s="60" t="s">
        <v>30</v>
      </c>
      <c r="AL18" s="60"/>
      <c r="AM18" s="58"/>
      <c r="AO18" s="53"/>
    </row>
    <row r="19" spans="1:41" ht="18.75" customHeight="1">
      <c r="A19" s="5"/>
      <c r="B19" s="55"/>
      <c r="C19" s="55"/>
      <c r="D19" s="55"/>
      <c r="E19" s="55"/>
      <c r="F19" s="55"/>
      <c r="G19" s="55"/>
      <c r="H19" s="56"/>
      <c r="I19" s="56"/>
      <c r="J19" s="56"/>
      <c r="K19" s="56"/>
      <c r="L19" s="56"/>
      <c r="M19" s="56"/>
      <c r="N19" s="56"/>
      <c r="O19" s="56"/>
      <c r="P19" s="56"/>
      <c r="Q19" s="39">
        <f ca="1" t="shared" si="3"/>
      </c>
      <c r="R19" s="39"/>
      <c r="S19" s="39"/>
      <c r="T19" s="61"/>
      <c r="U19" s="61"/>
      <c r="V19" s="61"/>
      <c r="W19" s="61"/>
      <c r="X19" s="41" t="str">
        <f>IF(Y19=" ","ne","ano")</f>
        <v>ne</v>
      </c>
      <c r="Y19" s="42" t="s">
        <v>23</v>
      </c>
      <c r="Z19" s="42"/>
      <c r="AA19" s="42"/>
      <c r="AB19" s="43" t="s">
        <v>23</v>
      </c>
      <c r="AC19" s="43"/>
      <c r="AD19" s="43"/>
      <c r="AE19" s="43"/>
      <c r="AF19" s="43"/>
      <c r="AG19" s="43"/>
      <c r="AH19" s="43"/>
      <c r="AI19" s="4"/>
      <c r="AK19" s="62" t="s">
        <v>31</v>
      </c>
      <c r="AL19" s="63">
        <v>0</v>
      </c>
      <c r="AM19" s="58"/>
      <c r="AO19" s="53"/>
    </row>
    <row r="20" spans="1:48" ht="18.75" customHeight="1">
      <c r="A20" s="5"/>
      <c r="B20" s="55"/>
      <c r="C20" s="55"/>
      <c r="D20" s="55"/>
      <c r="E20" s="55"/>
      <c r="F20" s="55"/>
      <c r="G20" s="55"/>
      <c r="H20" s="56"/>
      <c r="I20" s="56"/>
      <c r="J20" s="56"/>
      <c r="K20" s="56"/>
      <c r="L20" s="56"/>
      <c r="M20" s="56"/>
      <c r="N20" s="56"/>
      <c r="O20" s="56"/>
      <c r="P20" s="56"/>
      <c r="Q20" s="39">
        <f ca="1" t="shared" si="3"/>
      </c>
      <c r="R20" s="39"/>
      <c r="S20" s="39"/>
      <c r="T20" s="61"/>
      <c r="U20" s="61"/>
      <c r="V20" s="61"/>
      <c r="W20" s="61"/>
      <c r="X20" s="41" t="str">
        <f>IF(Y20=" ","ne","ano")</f>
        <v>ne</v>
      </c>
      <c r="Y20" s="42" t="s">
        <v>23</v>
      </c>
      <c r="Z20" s="42"/>
      <c r="AA20" s="42"/>
      <c r="AB20" s="43" t="s">
        <v>23</v>
      </c>
      <c r="AC20" s="43"/>
      <c r="AD20" s="43"/>
      <c r="AE20" s="43"/>
      <c r="AF20" s="43"/>
      <c r="AG20" s="43"/>
      <c r="AH20" s="43"/>
      <c r="AI20" s="4"/>
      <c r="AK20" s="64" t="s">
        <v>32</v>
      </c>
      <c r="AL20" s="65">
        <v>25</v>
      </c>
      <c r="AM20" s="58"/>
      <c r="AO20" s="66"/>
      <c r="AQ20" s="67"/>
      <c r="AR20" s="66"/>
      <c r="AS20" s="67"/>
      <c r="AT20" s="67"/>
      <c r="AU20" s="66"/>
      <c r="AV20" s="67"/>
    </row>
    <row r="21" spans="1:48" ht="18.75" customHeight="1">
      <c r="A21" s="5"/>
      <c r="B21" s="68"/>
      <c r="C21" s="68"/>
      <c r="D21" s="68"/>
      <c r="E21" s="68"/>
      <c r="F21" s="68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39">
        <f ca="1" t="shared" si="3"/>
      </c>
      <c r="R21" s="39"/>
      <c r="S21" s="39"/>
      <c r="T21" s="70"/>
      <c r="U21" s="70"/>
      <c r="V21" s="70"/>
      <c r="W21" s="70"/>
      <c r="X21" s="41" t="str">
        <f>IF(Y21=" ","ne","ano")</f>
        <v>ne</v>
      </c>
      <c r="Y21" s="42" t="s">
        <v>23</v>
      </c>
      <c r="Z21" s="42"/>
      <c r="AA21" s="42"/>
      <c r="AB21" s="43" t="s">
        <v>23</v>
      </c>
      <c r="AC21" s="43"/>
      <c r="AD21" s="43"/>
      <c r="AE21" s="43"/>
      <c r="AF21" s="43"/>
      <c r="AG21" s="43"/>
      <c r="AH21" s="43"/>
      <c r="AI21" s="4"/>
      <c r="AK21" s="71" t="s">
        <v>33</v>
      </c>
      <c r="AL21" s="72">
        <v>50</v>
      </c>
      <c r="AM21" s="58"/>
      <c r="AO21" s="66"/>
      <c r="AQ21" s="67"/>
      <c r="AR21" s="66"/>
      <c r="AS21" s="67"/>
      <c r="AT21" s="67"/>
      <c r="AU21" s="66"/>
      <c r="AV21" s="67"/>
    </row>
    <row r="22" spans="1:39" ht="13.5" customHeight="1">
      <c r="A22" s="31"/>
      <c r="B22" s="32" t="s">
        <v>34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4"/>
      <c r="AK22" s="58"/>
      <c r="AL22" s="73"/>
      <c r="AM22" s="58"/>
    </row>
    <row r="23" spans="1:47" s="78" customFormat="1" ht="12.75" customHeight="1">
      <c r="A23" s="5"/>
      <c r="B23" s="74" t="s">
        <v>10</v>
      </c>
      <c r="C23" s="74"/>
      <c r="D23" s="74"/>
      <c r="E23" s="74"/>
      <c r="F23" s="75" t="str">
        <f>F8</f>
        <v>Apartmán ap 4</v>
      </c>
      <c r="G23" s="75"/>
      <c r="H23" s="75"/>
      <c r="I23" s="75"/>
      <c r="J23" s="76"/>
      <c r="K23" s="76"/>
      <c r="L23" s="76"/>
      <c r="M23" s="76"/>
      <c r="N23" s="76"/>
      <c r="O23" s="76"/>
      <c r="P23" s="76"/>
      <c r="Q23" s="76"/>
      <c r="R23" s="77"/>
      <c r="S23" s="77"/>
      <c r="T23" s="77"/>
      <c r="U23" s="77"/>
      <c r="V23" s="77"/>
      <c r="W23" s="77"/>
      <c r="X23" s="36" t="s">
        <v>35</v>
      </c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4"/>
      <c r="AK23" s="60" t="s">
        <v>36</v>
      </c>
      <c r="AL23" s="60"/>
      <c r="AM23" s="79"/>
      <c r="AN23" s="1"/>
      <c r="AO23" s="1"/>
      <c r="AP23" s="2"/>
      <c r="AU23" s="2"/>
    </row>
    <row r="24" spans="1:42" ht="15" customHeight="1">
      <c r="A24" s="5"/>
      <c r="B24" s="80" t="s">
        <v>37</v>
      </c>
      <c r="C24" s="80"/>
      <c r="D24" s="80"/>
      <c r="E24" s="80"/>
      <c r="F24" s="81"/>
      <c r="G24" s="81"/>
      <c r="H24" s="81"/>
      <c r="I24" s="81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>
        <f>F24+J24+N24+R24+U24</f>
        <v>0</v>
      </c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4"/>
      <c r="AK24" s="84" t="s">
        <v>23</v>
      </c>
      <c r="AL24" s="84">
        <v>0</v>
      </c>
      <c r="AM24" s="85"/>
      <c r="AP24" s="53"/>
    </row>
    <row r="25" spans="1:42" ht="15" customHeight="1">
      <c r="A25" s="5"/>
      <c r="B25" s="86" t="s">
        <v>38</v>
      </c>
      <c r="C25" s="86"/>
      <c r="D25" s="86"/>
      <c r="E25" s="86"/>
      <c r="F25" s="87">
        <f>SUM(AN7:AN13)*V9</f>
        <v>0</v>
      </c>
      <c r="G25" s="87"/>
      <c r="H25" s="87"/>
      <c r="I25" s="87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9">
        <f>SUM(F25+J25+N25+R25+U25)</f>
        <v>0</v>
      </c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4"/>
      <c r="AK25" s="65" t="s">
        <v>39</v>
      </c>
      <c r="AL25" s="65">
        <v>19</v>
      </c>
      <c r="AM25" s="85"/>
      <c r="AP25" s="53"/>
    </row>
    <row r="26" spans="1:42" ht="15" customHeight="1">
      <c r="A26" s="5"/>
      <c r="B26" s="86" t="s">
        <v>40</v>
      </c>
      <c r="C26" s="86"/>
      <c r="D26" s="86"/>
      <c r="E26" s="86"/>
      <c r="F26" s="90"/>
      <c r="G26" s="90"/>
      <c r="H26" s="90"/>
      <c r="I26" s="90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89">
        <f>SUM(F26+J26+N26+R26+U26)</f>
        <v>0</v>
      </c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4"/>
      <c r="AK26" s="72"/>
      <c r="AL26" s="72"/>
      <c r="AM26" s="85"/>
      <c r="AP26" s="53"/>
    </row>
    <row r="27" spans="1:42" ht="15" customHeight="1">
      <c r="A27" s="5"/>
      <c r="B27" s="92" t="s">
        <v>41</v>
      </c>
      <c r="C27" s="92"/>
      <c r="D27" s="92"/>
      <c r="E27" s="92"/>
      <c r="F27" s="93">
        <f>SUM(AM7:AM13)*(V9+2)</f>
        <v>0</v>
      </c>
      <c r="G27" s="93"/>
      <c r="H27" s="93"/>
      <c r="I27" s="93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5">
        <f>F27+J27+N27+R27+U27</f>
        <v>0</v>
      </c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4"/>
      <c r="AM27" s="53"/>
      <c r="AP27" s="53"/>
    </row>
    <row r="28" spans="1:42" ht="8.25" customHeight="1">
      <c r="A28" s="31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4"/>
      <c r="AK28" s="60" t="s">
        <v>21</v>
      </c>
      <c r="AL28" s="60"/>
      <c r="AM28" s="60"/>
      <c r="AN28" s="97"/>
      <c r="AO28" s="97"/>
      <c r="AP28" s="53"/>
    </row>
    <row r="29" spans="1:39" ht="21.75" customHeight="1">
      <c r="A29" s="5"/>
      <c r="B29" s="98" t="s">
        <v>37</v>
      </c>
      <c r="C29" s="98"/>
      <c r="D29" s="98"/>
      <c r="E29" s="98"/>
      <c r="F29" s="99">
        <f>SUM(X24)</f>
        <v>0</v>
      </c>
      <c r="G29" s="99"/>
      <c r="H29" s="99"/>
      <c r="I29" s="99"/>
      <c r="J29" s="99"/>
      <c r="K29" s="100" t="s">
        <v>42</v>
      </c>
      <c r="L29" s="101"/>
      <c r="M29" s="102" t="s">
        <v>43</v>
      </c>
      <c r="N29" s="102"/>
      <c r="O29" s="102"/>
      <c r="P29" s="102"/>
      <c r="Q29" s="102"/>
      <c r="R29" s="102"/>
      <c r="S29" s="102"/>
      <c r="T29" s="103">
        <f>F30+X27</f>
        <v>0</v>
      </c>
      <c r="U29" s="103"/>
      <c r="V29" s="103"/>
      <c r="W29" s="103"/>
      <c r="X29" s="103"/>
      <c r="Y29" s="103"/>
      <c r="Z29" s="103"/>
      <c r="AA29" s="104" t="s">
        <v>42</v>
      </c>
      <c r="AB29" s="104"/>
      <c r="AC29" s="104"/>
      <c r="AD29" s="104"/>
      <c r="AE29" s="104"/>
      <c r="AF29" s="104"/>
      <c r="AG29" s="104"/>
      <c r="AH29" s="104"/>
      <c r="AI29" s="4"/>
      <c r="AK29" s="105"/>
      <c r="AL29" s="106" t="s">
        <v>44</v>
      </c>
      <c r="AM29" s="106" t="s">
        <v>45</v>
      </c>
    </row>
    <row r="30" spans="1:39" ht="21.75" customHeight="1">
      <c r="A30" s="5"/>
      <c r="B30" s="107" t="s">
        <v>46</v>
      </c>
      <c r="C30" s="107"/>
      <c r="D30" s="107"/>
      <c r="E30" s="107"/>
      <c r="F30" s="108">
        <f>F29*20%</f>
        <v>0</v>
      </c>
      <c r="G30" s="108"/>
      <c r="H30" s="108"/>
      <c r="I30" s="108"/>
      <c r="J30" s="108"/>
      <c r="K30" s="109" t="s">
        <v>42</v>
      </c>
      <c r="L30" s="101"/>
      <c r="M30" s="102" t="s">
        <v>47</v>
      </c>
      <c r="N30" s="102"/>
      <c r="O30" s="102"/>
      <c r="P30" s="102"/>
      <c r="Q30" s="102"/>
      <c r="R30" s="102"/>
      <c r="S30" s="102"/>
      <c r="T30" s="110">
        <f>SUM(AL7:AL13)*V9</f>
        <v>0</v>
      </c>
      <c r="U30" s="110"/>
      <c r="V30" s="110"/>
      <c r="W30" s="110"/>
      <c r="X30" s="110"/>
      <c r="Y30" s="110"/>
      <c r="Z30" s="110"/>
      <c r="AA30" s="111" t="s">
        <v>42</v>
      </c>
      <c r="AB30" s="111"/>
      <c r="AC30" s="111"/>
      <c r="AD30" s="111"/>
      <c r="AE30" s="111"/>
      <c r="AF30" s="111"/>
      <c r="AG30" s="111"/>
      <c r="AH30" s="111"/>
      <c r="AI30" s="4"/>
      <c r="AK30" s="65" t="s">
        <v>23</v>
      </c>
      <c r="AL30" s="112"/>
      <c r="AM30" s="113"/>
    </row>
    <row r="31" spans="1:39" ht="21.75" customHeight="1">
      <c r="A31" s="5"/>
      <c r="B31" s="92" t="s">
        <v>48</v>
      </c>
      <c r="C31" s="92"/>
      <c r="D31" s="92"/>
      <c r="E31" s="92"/>
      <c r="F31" s="114">
        <f>X27</f>
        <v>0</v>
      </c>
      <c r="G31" s="114"/>
      <c r="H31" s="114"/>
      <c r="I31" s="114"/>
      <c r="J31" s="114"/>
      <c r="K31" s="115" t="s">
        <v>42</v>
      </c>
      <c r="L31" s="101"/>
      <c r="M31" s="116" t="s">
        <v>49</v>
      </c>
      <c r="N31" s="116"/>
      <c r="O31" s="116"/>
      <c r="P31" s="116"/>
      <c r="Q31" s="116"/>
      <c r="R31" s="116"/>
      <c r="S31" s="116"/>
      <c r="T31" s="117">
        <f>F32-F33+X26+X25+T30</f>
        <v>0</v>
      </c>
      <c r="U31" s="117"/>
      <c r="V31" s="117"/>
      <c r="W31" s="117"/>
      <c r="X31" s="117"/>
      <c r="Y31" s="117"/>
      <c r="Z31" s="117"/>
      <c r="AA31" s="118" t="s">
        <v>42</v>
      </c>
      <c r="AB31" s="118"/>
      <c r="AC31" s="118"/>
      <c r="AD31" s="118"/>
      <c r="AE31" s="118"/>
      <c r="AF31" s="118"/>
      <c r="AG31" s="118"/>
      <c r="AH31" s="118"/>
      <c r="AI31" s="4"/>
      <c r="AK31" s="65" t="s">
        <v>50</v>
      </c>
      <c r="AL31" s="112">
        <v>0</v>
      </c>
      <c r="AM31" s="113">
        <v>0</v>
      </c>
    </row>
    <row r="32" spans="1:39" ht="21.75" customHeight="1">
      <c r="A32" s="5"/>
      <c r="B32" s="119" t="s">
        <v>51</v>
      </c>
      <c r="C32" s="119"/>
      <c r="D32" s="119"/>
      <c r="E32" s="119"/>
      <c r="F32" s="120">
        <f>F29-F30</f>
        <v>0</v>
      </c>
      <c r="G32" s="120"/>
      <c r="H32" s="120"/>
      <c r="I32" s="120"/>
      <c r="J32" s="120"/>
      <c r="K32" s="121" t="s">
        <v>42</v>
      </c>
      <c r="L32" s="101"/>
      <c r="M32" s="116"/>
      <c r="N32" s="116"/>
      <c r="O32" s="116"/>
      <c r="P32" s="116"/>
      <c r="Q32" s="116"/>
      <c r="R32" s="116"/>
      <c r="S32" s="116"/>
      <c r="T32" s="122"/>
      <c r="U32" s="122"/>
      <c r="V32" s="122"/>
      <c r="W32" s="122"/>
      <c r="X32" s="122"/>
      <c r="Y32" s="122"/>
      <c r="Z32" s="122"/>
      <c r="AA32" s="123" t="s">
        <v>52</v>
      </c>
      <c r="AB32" s="123"/>
      <c r="AC32" s="123"/>
      <c r="AD32" s="123"/>
      <c r="AE32" s="123"/>
      <c r="AF32" s="123"/>
      <c r="AG32" s="123"/>
      <c r="AH32" s="123"/>
      <c r="AI32" s="4"/>
      <c r="AK32" s="65" t="s">
        <v>53</v>
      </c>
      <c r="AL32" s="112">
        <v>520</v>
      </c>
      <c r="AM32" s="113">
        <v>450</v>
      </c>
    </row>
    <row r="33" spans="1:39" ht="18" customHeight="1">
      <c r="A33" s="5"/>
      <c r="B33" s="32" t="s">
        <v>54</v>
      </c>
      <c r="C33" s="32"/>
      <c r="D33" s="124"/>
      <c r="E33" s="124"/>
      <c r="F33" s="99">
        <f>F32*D33</f>
        <v>0</v>
      </c>
      <c r="G33" s="99"/>
      <c r="H33" s="99"/>
      <c r="I33" s="99"/>
      <c r="J33" s="99"/>
      <c r="K33" s="125" t="s">
        <v>42</v>
      </c>
      <c r="L33" s="101"/>
      <c r="M33" s="126" t="s">
        <v>55</v>
      </c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4"/>
      <c r="AK33" s="72" t="s">
        <v>56</v>
      </c>
      <c r="AL33" s="127">
        <v>730</v>
      </c>
      <c r="AM33" s="128">
        <v>700</v>
      </c>
    </row>
    <row r="34" spans="1:35" ht="9.75" customHeight="1">
      <c r="A34" s="31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4"/>
    </row>
    <row r="35" spans="1:35" ht="21" customHeight="1">
      <c r="A35" s="5"/>
      <c r="B35" s="130" t="s">
        <v>57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1" t="s">
        <v>58</v>
      </c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4"/>
    </row>
    <row r="36" spans="1:37" ht="30.75" customHeight="1">
      <c r="A36" s="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4"/>
      <c r="AK36" s="1" t="s">
        <v>23</v>
      </c>
    </row>
    <row r="37" spans="1:37" ht="22.5" customHeight="1">
      <c r="A37" s="5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2" t="s">
        <v>59</v>
      </c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4"/>
      <c r="AK37" s="58" t="s">
        <v>60</v>
      </c>
    </row>
    <row r="38" spans="1:35" ht="21" customHeight="1">
      <c r="A38" s="5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3"/>
      <c r="M38" s="134" t="s">
        <v>23</v>
      </c>
      <c r="N38" s="135" t="s">
        <v>61</v>
      </c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6"/>
      <c r="AI38" s="4"/>
    </row>
    <row r="39" spans="1:35" ht="16.5" customHeight="1">
      <c r="A39" s="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7"/>
      <c r="M39" s="138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6"/>
      <c r="AI39" s="4"/>
    </row>
    <row r="40" spans="1:35" ht="20.25" customHeight="1">
      <c r="A40" s="5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9" t="s">
        <v>62</v>
      </c>
      <c r="M40" s="140"/>
      <c r="N40" s="141"/>
      <c r="O40" s="141"/>
      <c r="P40" s="141"/>
      <c r="Q40" s="141"/>
      <c r="R40" s="141"/>
      <c r="S40" s="142" t="s">
        <v>63</v>
      </c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3"/>
      <c r="AI40" s="4"/>
    </row>
    <row r="41" spans="1:35" ht="12" customHeight="1">
      <c r="A41" s="31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4"/>
    </row>
    <row r="42" spans="1:35" ht="12.75">
      <c r="A42" s="31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4"/>
    </row>
    <row r="43" spans="1:35" ht="3.75" customHeight="1">
      <c r="A43" s="31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4"/>
    </row>
    <row r="44" spans="1:35" ht="12.75">
      <c r="A44" s="31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4"/>
    </row>
    <row r="45" spans="1:35" ht="12.75">
      <c r="A45" s="31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4"/>
    </row>
    <row r="46" spans="2:28" ht="12.75"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</row>
    <row r="47" spans="2:28" ht="12.75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</row>
    <row r="48" spans="2:28" ht="12.75"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</row>
    <row r="49" spans="2:28" ht="12.75"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</row>
    <row r="50" spans="2:28" ht="12.7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</row>
    <row r="51" spans="2:28" ht="12.75"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</row>
    <row r="52" spans="2:28" ht="12.75"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</row>
    <row r="53" spans="2:28" ht="12.75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</row>
  </sheetData>
  <sheetProtection password="ED1F" sheet="1"/>
  <mergeCells count="154">
    <mergeCell ref="AI1:AI45"/>
    <mergeCell ref="B6:K6"/>
    <mergeCell ref="L6:V6"/>
    <mergeCell ref="W6:X6"/>
    <mergeCell ref="Y6:AH6"/>
    <mergeCell ref="B7:E7"/>
    <mergeCell ref="F7:M7"/>
    <mergeCell ref="N7:Q7"/>
    <mergeCell ref="R7:AH7"/>
    <mergeCell ref="B8:E8"/>
    <mergeCell ref="F8:AH8"/>
    <mergeCell ref="B9:F9"/>
    <mergeCell ref="G9:K9"/>
    <mergeCell ref="L9:M9"/>
    <mergeCell ref="N9:R9"/>
    <mergeCell ref="S9:U9"/>
    <mergeCell ref="V9:W9"/>
    <mergeCell ref="X9:AA9"/>
    <mergeCell ref="AB9:AH9"/>
    <mergeCell ref="B10:AH10"/>
    <mergeCell ref="B11:E11"/>
    <mergeCell ref="F11:P11"/>
    <mergeCell ref="Q11:S11"/>
    <mergeCell ref="T11:W11"/>
    <mergeCell ref="X11:AA11"/>
    <mergeCell ref="AB11:AH11"/>
    <mergeCell ref="B12:C12"/>
    <mergeCell ref="D12:P12"/>
    <mergeCell ref="Q12:S12"/>
    <mergeCell ref="T12:W12"/>
    <mergeCell ref="Y12:AA12"/>
    <mergeCell ref="AB12:AH12"/>
    <mergeCell ref="B13:C13"/>
    <mergeCell ref="D13:H13"/>
    <mergeCell ref="I13:J13"/>
    <mergeCell ref="K13:P13"/>
    <mergeCell ref="Q13:R13"/>
    <mergeCell ref="S13:AH13"/>
    <mergeCell ref="B14:AH14"/>
    <mergeCell ref="B15:G15"/>
    <mergeCell ref="H15:P15"/>
    <mergeCell ref="Q15:S15"/>
    <mergeCell ref="T15:W15"/>
    <mergeCell ref="X15:AA15"/>
    <mergeCell ref="AB15:AH15"/>
    <mergeCell ref="B16:G16"/>
    <mergeCell ref="H16:P16"/>
    <mergeCell ref="Q16:S16"/>
    <mergeCell ref="T16:W16"/>
    <mergeCell ref="Y16:AA16"/>
    <mergeCell ref="AB16:AH16"/>
    <mergeCell ref="B17:G17"/>
    <mergeCell ref="H17:P17"/>
    <mergeCell ref="Q17:S17"/>
    <mergeCell ref="T17:W17"/>
    <mergeCell ref="Y17:AA17"/>
    <mergeCell ref="AB17:AH17"/>
    <mergeCell ref="B18:G18"/>
    <mergeCell ref="H18:P18"/>
    <mergeCell ref="Q18:S18"/>
    <mergeCell ref="T18:W18"/>
    <mergeCell ref="Y18:AA18"/>
    <mergeCell ref="AB18:AH18"/>
    <mergeCell ref="AK18:AL18"/>
    <mergeCell ref="B19:G19"/>
    <mergeCell ref="H19:P19"/>
    <mergeCell ref="Q19:S19"/>
    <mergeCell ref="T19:W19"/>
    <mergeCell ref="Y19:AA19"/>
    <mergeCell ref="AB19:AH19"/>
    <mergeCell ref="B20:G20"/>
    <mergeCell ref="H20:P20"/>
    <mergeCell ref="Q20:S20"/>
    <mergeCell ref="T20:W20"/>
    <mergeCell ref="Y20:AA20"/>
    <mergeCell ref="AB20:AH20"/>
    <mergeCell ref="B21:G21"/>
    <mergeCell ref="H21:P21"/>
    <mergeCell ref="Q21:S21"/>
    <mergeCell ref="T21:W21"/>
    <mergeCell ref="Y21:AA21"/>
    <mergeCell ref="AB21:AH21"/>
    <mergeCell ref="B22:AH22"/>
    <mergeCell ref="B23:E23"/>
    <mergeCell ref="F23:I23"/>
    <mergeCell ref="J23:M23"/>
    <mergeCell ref="N23:Q23"/>
    <mergeCell ref="R23:T23"/>
    <mergeCell ref="U23:W23"/>
    <mergeCell ref="X23:AH23"/>
    <mergeCell ref="AK23:AL23"/>
    <mergeCell ref="B24:E24"/>
    <mergeCell ref="F24:I24"/>
    <mergeCell ref="J24:M24"/>
    <mergeCell ref="N24:Q24"/>
    <mergeCell ref="R24:T24"/>
    <mergeCell ref="U24:W24"/>
    <mergeCell ref="X24:AH24"/>
    <mergeCell ref="B25:E25"/>
    <mergeCell ref="F25:I25"/>
    <mergeCell ref="J25:M25"/>
    <mergeCell ref="N25:Q25"/>
    <mergeCell ref="R25:T25"/>
    <mergeCell ref="U25:W25"/>
    <mergeCell ref="X25:AH25"/>
    <mergeCell ref="B26:E26"/>
    <mergeCell ref="F26:I26"/>
    <mergeCell ref="J26:M26"/>
    <mergeCell ref="N26:Q26"/>
    <mergeCell ref="R26:T26"/>
    <mergeCell ref="U26:W26"/>
    <mergeCell ref="X26:AH26"/>
    <mergeCell ref="B27:E27"/>
    <mergeCell ref="F27:I27"/>
    <mergeCell ref="J27:M27"/>
    <mergeCell ref="N27:Q27"/>
    <mergeCell ref="R27:T27"/>
    <mergeCell ref="U27:W27"/>
    <mergeCell ref="X27:AH27"/>
    <mergeCell ref="B28:AH28"/>
    <mergeCell ref="AK28:AM28"/>
    <mergeCell ref="B29:E29"/>
    <mergeCell ref="F29:J29"/>
    <mergeCell ref="L29:L33"/>
    <mergeCell ref="M29:S29"/>
    <mergeCell ref="T29:Z29"/>
    <mergeCell ref="AA29:AH29"/>
    <mergeCell ref="B30:E30"/>
    <mergeCell ref="F30:J30"/>
    <mergeCell ref="M30:S30"/>
    <mergeCell ref="T30:Z30"/>
    <mergeCell ref="AA30:AH30"/>
    <mergeCell ref="B31:E31"/>
    <mergeCell ref="F31:J31"/>
    <mergeCell ref="M31:S32"/>
    <mergeCell ref="T31:Z31"/>
    <mergeCell ref="AA31:AH31"/>
    <mergeCell ref="B32:E32"/>
    <mergeCell ref="F32:J32"/>
    <mergeCell ref="T32:Z32"/>
    <mergeCell ref="AA32:AH32"/>
    <mergeCell ref="B33:C33"/>
    <mergeCell ref="D33:E33"/>
    <mergeCell ref="F33:J33"/>
    <mergeCell ref="M33:AH33"/>
    <mergeCell ref="B34:AH34"/>
    <mergeCell ref="B35:K40"/>
    <mergeCell ref="L35:AH36"/>
    <mergeCell ref="L37:AH37"/>
    <mergeCell ref="N38:AG39"/>
    <mergeCell ref="N40:R40"/>
    <mergeCell ref="S40:AG40"/>
    <mergeCell ref="B41:AH44"/>
    <mergeCell ref="B45:AH45"/>
  </mergeCells>
  <conditionalFormatting sqref="Q16:S21">
    <cfRule type="cellIs" priority="1" dxfId="0" operator="lessThan" stopIfTrue="1">
      <formula>16</formula>
    </cfRule>
  </conditionalFormatting>
  <conditionalFormatting sqref="Q12:S12">
    <cfRule type="cellIs" priority="2" dxfId="0" operator="lessThan" stopIfTrue="1">
      <formula>16</formula>
    </cfRule>
  </conditionalFormatting>
  <dataValidations count="3">
    <dataValidation type="list" allowBlank="1" showErrorMessage="1" sqref="Y12:AA12 Y16:AA21">
      <formula1>$AK$24:$AK$26</formula1>
      <formula2>0</formula2>
    </dataValidation>
    <dataValidation type="list" allowBlank="1" showInputMessage="1" promptTitle="Zaškrtněte" prompt="Pokud chcete dostávat užitečné informace." sqref="M38">
      <formula1>$AK$36:$AK$37</formula1>
      <formula2>0</formula2>
    </dataValidation>
    <dataValidation type="list" allowBlank="1" showErrorMessage="1" sqref="AB12:AH12 AB16:AH21">
      <formula1>$AK$30:$AK$33</formula1>
      <formula2>0</formula2>
    </dataValidation>
  </dataValidations>
  <hyperlinks>
    <hyperlink ref="L37" r:id="rId1" display="Vaše osobní údaje zpracováváme dle Zásad o ochraně osobních údajů."/>
  </hyperlinks>
  <printOptions/>
  <pageMargins left="0.4201388888888889" right="0.15" top="0.46111111111111114" bottom="0.35694444444444445" header="0.5118055555555555" footer="0.5118055555555555"/>
  <pageSetup horizontalDpi="300" verticalDpi="300"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Smrek</dc:creator>
  <cp:keywords/>
  <dc:description/>
  <cp:lastModifiedBy>ivo </cp:lastModifiedBy>
  <cp:lastPrinted>2018-06-19T18:52:59Z</cp:lastPrinted>
  <dcterms:created xsi:type="dcterms:W3CDTF">2018-06-17T19:57:57Z</dcterms:created>
  <dcterms:modified xsi:type="dcterms:W3CDTF">2019-02-11T17:55:48Z</dcterms:modified>
  <cp:category/>
  <cp:version/>
  <cp:contentType/>
  <cp:contentStatus/>
  <cp:revision>19</cp:revision>
</cp:coreProperties>
</file>